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324"/>
  <workbookPr defaultThemeVersion="124226"/>
  <mc:AlternateContent xmlns:mc="http://schemas.openxmlformats.org/markup-compatibility/2006">
    <mc:Choice Requires="x15">
      <x15ac:absPath xmlns:x15ac="http://schemas.microsoft.com/office/spreadsheetml/2010/11/ac" url="https://climatechangegovt.sharepoint.com/sites/CE/Exp/FY 2025-2026/"/>
    </mc:Choice>
  </mc:AlternateContent>
  <xr:revisionPtr revIDLastSave="0" documentId="8_{5199CCE4-09EB-465D-919A-26599FB9C869}" xr6:coauthVersionLast="47" xr6:coauthVersionMax="47" xr10:uidLastSave="{00000000-0000-0000-0000-000000000000}"/>
  <bookViews>
    <workbookView xWindow="-12765" yWindow="-16320" windowWidth="29040" windowHeight="15720" firstSheet="1" activeTab="1" xr2:uid="{00000000-000D-0000-FFFF-FFFF00000000}"/>
  </bookViews>
  <sheets>
    <sheet name="Guidance for agencies" sheetId="5" r:id="rId1"/>
    <sheet name="Summary and sign-off" sheetId="13" r:id="rId2"/>
    <sheet name="Hospitality" sheetId="2" r:id="rId3"/>
    <sheet name="All other expenses" sheetId="3" r:id="rId4"/>
    <sheet name="Travel" sheetId="1" r:id="rId5"/>
    <sheet name="Gifts and benefits" sheetId="4" r:id="rId6"/>
  </sheets>
  <definedNames>
    <definedName name="_xlnm.Print_Area" localSheetId="3">'All other expenses'!$A$1:$E$27</definedName>
    <definedName name="_xlnm.Print_Area" localSheetId="5">'Gifts and benefits'!$A$1:$F$34</definedName>
    <definedName name="_xlnm.Print_Area" localSheetId="0">'Guidance for agencies'!$A$1:$A$58</definedName>
    <definedName name="_xlnm.Print_Area" localSheetId="2">Hospitality!$A$1:$E$31</definedName>
    <definedName name="_xlnm.Print_Area" localSheetId="1">'Summary and sign-off'!$A$1:$F$23</definedName>
    <definedName name="_xlnm.Print_Area" localSheetId="4">Travel!$A$1:$E$132</definedName>
  </definedNames>
  <calcPr calcId="191028" refMode="R1C1" iterateCount="0" calcOnSave="0"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3" i="4" l="1"/>
  <c r="C21" i="3"/>
  <c r="C24" i="2"/>
  <c r="C113" i="1"/>
  <c r="C121" i="1"/>
  <c r="C15" i="1"/>
  <c r="B6" i="13"/>
  <c r="E60" i="13"/>
  <c r="C60" i="13"/>
  <c r="C25" i="4"/>
  <c r="C24" i="4"/>
  <c r="B60" i="13"/>
  <c r="B59" i="13"/>
  <c r="D59" i="13"/>
  <c r="B58" i="13"/>
  <c r="D58" i="13"/>
  <c r="D57" i="13"/>
  <c r="B57" i="13"/>
  <c r="D56" i="13"/>
  <c r="B56" i="13"/>
  <c r="D55" i="13"/>
  <c r="B55" i="13"/>
  <c r="B2" i="4"/>
  <c r="B3" i="4"/>
  <c r="B2" i="3"/>
  <c r="B3" i="3"/>
  <c r="B2" i="2"/>
  <c r="B3" i="2"/>
  <c r="B2" i="1"/>
  <c r="B3" i="1"/>
  <c r="F58" i="13"/>
  <c r="D24" i="2"/>
  <c r="F60" i="13"/>
  <c r="E23" i="4"/>
  <c r="F59" i="13"/>
  <c r="D21" i="3"/>
  <c r="F57" i="13"/>
  <c r="D121" i="1"/>
  <c r="F56" i="13"/>
  <c r="D113" i="1"/>
  <c r="F55" i="13"/>
  <c r="D15" i="1"/>
  <c r="C13" i="13"/>
  <c r="C12" i="13"/>
  <c r="C11" i="13"/>
  <c r="C16" i="13"/>
  <c r="C17" i="13"/>
  <c r="B5" i="4"/>
  <c r="B4" i="4"/>
  <c r="B5" i="3"/>
  <c r="B4" i="3"/>
  <c r="B5" i="2"/>
  <c r="B4" i="2"/>
  <c r="B5" i="1"/>
  <c r="B4" i="1"/>
  <c r="C15" i="13"/>
  <c r="F12" i="13"/>
  <c r="C23" i="4"/>
  <c r="F11" i="13"/>
  <c r="F13" i="13"/>
  <c r="B121" i="1"/>
  <c r="B17" i="13"/>
  <c r="B113" i="1"/>
  <c r="B16" i="13"/>
  <c r="B15" i="1"/>
  <c r="B15" i="13"/>
  <c r="B21" i="3"/>
  <c r="B13" i="13"/>
  <c r="B24" i="2"/>
  <c r="B12" i="13"/>
  <c r="B11" i="13"/>
  <c r="B123"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Ken Smart [SSC]</author>
  </authors>
  <commentList>
    <comment ref="A58" authorId="0" shapeId="0" xr:uid="{00000000-0006-0000-0000-000001000000}">
      <text>
        <r>
          <rPr>
            <sz val="9"/>
            <color indexed="81"/>
            <rFont val="Tahoma"/>
            <family val="2"/>
          </rPr>
          <t xml:space="preserve">
Update link once finalised for new workbook</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Ken Smart [SSC]</author>
  </authors>
  <commentList>
    <comment ref="A10" authorId="0" shapeId="0" xr:uid="{00000000-0006-0000-0300-000001000000}">
      <text>
        <r>
          <rPr>
            <sz val="9"/>
            <color indexed="81"/>
            <rFont val="Tahoma"/>
            <family val="2"/>
          </rPr>
          <t xml:space="preserve">
Insert additional rows as needed:
- 'right click' on a row number (left of screen)
- select 'Insert' (this will insert a row above it)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Ken Smart [SSC]</author>
  </authors>
  <commentList>
    <comment ref="A10" authorId="0" shapeId="0" xr:uid="{00000000-0006-0000-0400-000001000000}">
      <text>
        <r>
          <rPr>
            <sz val="9"/>
            <color indexed="81"/>
            <rFont val="Tahoma"/>
            <family val="2"/>
          </rPr>
          <t xml:space="preserve">
Insert additional rows as needed:
- 'right click' on a row number (left of screen)
- select 'Insert' (this will insert a row above it)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Ken Smart [SSC]</author>
  </authors>
  <commentList>
    <comment ref="A11" authorId="0" shapeId="0" xr:uid="{00000000-0006-0000-0200-000001000000}">
      <text>
        <r>
          <rPr>
            <sz val="9"/>
            <color indexed="81"/>
            <rFont val="Tahoma"/>
            <family val="2"/>
          </rPr>
          <t xml:space="preserve">
Insert additional rows as needed:
- 'right click' on a row number (left of screen)
- select 'Insert' (this will insert a row above it)
</t>
        </r>
      </text>
    </comment>
    <comment ref="A18" authorId="0" shapeId="0" xr:uid="{00000000-0006-0000-0200-000002000000}">
      <text>
        <r>
          <rPr>
            <sz val="9"/>
            <color indexed="81"/>
            <rFont val="Tahoma"/>
            <family val="2"/>
          </rPr>
          <t xml:space="preserve">
Insert additional rows as needed:
- 'right click' on a row number (left of screen)
- select 'Insert' (this will insert a row above it)
</t>
        </r>
      </text>
    </comment>
    <comment ref="A116" authorId="0" shapeId="0" xr:uid="{00000000-0006-0000-0200-000003000000}">
      <text>
        <r>
          <rPr>
            <sz val="9"/>
            <color indexed="81"/>
            <rFont val="Tahoma"/>
            <family val="2"/>
          </rPr>
          <t xml:space="preserve">
Insert additional rows as needed:
- 'right click' on a row number (left of screen)
- select 'Insert' (this will insert a row above it)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Ken Smart [SSC]</author>
  </authors>
  <commentList>
    <comment ref="A10" authorId="0" shapeId="0" xr:uid="{00000000-0006-0000-0500-000001000000}">
      <text>
        <r>
          <rPr>
            <sz val="9"/>
            <color indexed="81"/>
            <rFont val="Tahoma"/>
            <family val="2"/>
          </rPr>
          <t xml:space="preserve">
Insert additional rows as needed:
- 'right click' on a row number (left of screen)
- select 'Insert' (this will insert a row above it)
</t>
        </r>
      </text>
    </comment>
  </commentList>
</comments>
</file>

<file path=xl/sharedStrings.xml><?xml version="1.0" encoding="utf-8"?>
<sst xmlns="http://schemas.openxmlformats.org/spreadsheetml/2006/main" count="576" uniqueCount="284">
  <si>
    <t>Secretary and Chief Executive Expense Disclosures: A Guide for Agency Staff</t>
  </si>
  <si>
    <t>The following is a summary from "Public Service Secretaries and Chief Executive Expense Disclosures: A Guide for Agency Staff"
Please read that in full first.</t>
  </si>
  <si>
    <t>In the following worksheets, cells shaded light green require input. All other cells are locked to prevent change.</t>
  </si>
  <si>
    <t>Purpose</t>
  </si>
  <si>
    <t>The purpose of regular public disclosure of secretaries and/or chief executive's expenses is to provide transparency and accountability for discretionary expenditure by Public Service agencies and statutory Crown entities.</t>
  </si>
  <si>
    <r>
      <t>Publishing clear and detailed disclosures is integral to building and maintaining the public's trust and confidence in the</t>
    </r>
    <r>
      <rPr>
        <sz val="11"/>
        <color rgb="FFFF0000"/>
        <rFont val="Arial"/>
        <family val="2"/>
      </rPr>
      <t xml:space="preserve"> </t>
    </r>
    <r>
      <rPr>
        <sz val="11"/>
        <rFont val="Arial"/>
        <family val="2"/>
      </rPr>
      <t>Public service.</t>
    </r>
  </si>
  <si>
    <t>What is covered?</t>
  </si>
  <si>
    <r>
      <t xml:space="preserve">Description
</t>
    </r>
    <r>
      <rPr>
        <sz val="10"/>
        <color theme="0"/>
        <rFont val="Arial"/>
        <family val="2"/>
      </rPr>
      <t>(e.g. event tickets, etc)</t>
    </r>
  </si>
  <si>
    <t>All expenses for items offered, accepted or declined by secretaries or chief executives in performing their role are required to be disclosed, whether paid by credit card or invoiced.</t>
  </si>
  <si>
    <t xml:space="preserve">This includes expenses for more personal undertakings, such as professional development expenditure, in addition to outgoings for the likes of travel and entertainment. </t>
  </si>
  <si>
    <t>Secretary and chief executive expenses are not generally regarded as personal or commercially sensitive. Refer to the Ombudsman Guide to Chief Executive Expenses for guidance.</t>
  </si>
  <si>
    <t>Business or corporate expenses for the organisation that are met from the secretaries or chief executive's budget or paid by their credit card are excluded.</t>
  </si>
  <si>
    <t>Expense disclosures cover the full period of the report, and are completed by each secretary or chief executive, including in Acting roles - Complete a separate workbook for each.</t>
  </si>
  <si>
    <t>How does it work?</t>
  </si>
  <si>
    <t xml:space="preserve">Secretaries or chief executives disclose the expenses, gifts &amp; hospitality they have expended or been offered using this Excel workbook. </t>
  </si>
  <si>
    <t>Secretaries or chief executives formally approve completed Excel workbooks and an appropriate person reviews them (see guidance).</t>
  </si>
  <si>
    <r>
      <rPr>
        <sz val="11"/>
        <rFont val="Arial"/>
        <family val="2"/>
      </rPr>
      <t xml:space="preserve">They are posted on agency websites and linked to www.data.govt.nz. See: </t>
    </r>
    <r>
      <rPr>
        <u/>
        <sz val="11"/>
        <color theme="10"/>
        <rFont val="Arial"/>
        <family val="2"/>
      </rPr>
      <t>https://www.data.govt.nz/toolkit/how-do-i-add-or-update-our-chief-executive-expenses/</t>
    </r>
  </si>
  <si>
    <t>When and how often are disclosures made?</t>
  </si>
  <si>
    <t>Disclosures cover the year to 30 June and are expected to be published by 31 July.</t>
  </si>
  <si>
    <t>Disclosed Information - this workbook includes a tab for each of the following categories:</t>
  </si>
  <si>
    <t>Summary and sign-off</t>
  </si>
  <si>
    <r>
      <t xml:space="preserve">This tab contains a summary of the information presented: it includes a single place to update entity information, running totals of the different types of expenses and gifts/benefits, and records the </t>
    </r>
    <r>
      <rPr>
        <u/>
        <sz val="11"/>
        <rFont val="Arial"/>
        <family val="2"/>
      </rPr>
      <t>required</t>
    </r>
    <r>
      <rPr>
        <sz val="11"/>
        <rFont val="Arial"/>
        <family val="2"/>
      </rPr>
      <t xml:space="preserve"> checks and sign-offs </t>
    </r>
    <r>
      <rPr>
        <u/>
        <sz val="11"/>
        <rFont val="Arial"/>
        <family val="2"/>
      </rPr>
      <t>before publication</t>
    </r>
    <r>
      <rPr>
        <sz val="11"/>
        <rFont val="Arial"/>
        <family val="2"/>
      </rPr>
      <t>.</t>
    </r>
  </si>
  <si>
    <t>Travel</t>
  </si>
  <si>
    <t xml:space="preserve">All expenses incurred by secretaries or chief executives during international, national and local travel are disclosed. Expenditure relating to each trip is grouped (particularly for overseas trips), but the nature of the items of expenditure are disclosed separately, with individual lines for the likes of airfares, accommodation, meals, and taxis. </t>
  </si>
  <si>
    <t>Hospitality</t>
  </si>
  <si>
    <t xml:space="preserve">All work-related hospitality expenses provided by the secretary or chief executive to people external to Public Service agenices and statutory Crown entities. </t>
  </si>
  <si>
    <t>All other expenses</t>
  </si>
  <si>
    <t>All other expenses incurred by the secretary or chief executive that are not captured under the definition of travel, hospitality or gifts and benefits are disclosed in this section. This includes items such as cell phone and data costs, subscriptions, membership fees, conference fees, and professional development fees.</t>
  </si>
  <si>
    <t>If in doubt, the principles of transparency and accountability apply and therefore all items are disclosed, unless there is a very good reason not to. The Ombudsman’s view is that "because this expenditure is incurred by very senior employees acting in an official capacity and for a business purpose, the privacy interests of the chief executives who incurred the expenditure are low".</t>
  </si>
  <si>
    <t>Gifts and benefits</t>
  </si>
  <si>
    <t xml:space="preserve">All gifts, invitations to events and other hospitality, of $50 or more in total value per year, offered, accepted or declined by the secretary or chief executive from people external to Public Service agencies and statutory Crown entities are disclosed. A brief explanation of what the secretary or chief executive did with the gifts and benefits is supplied, which includes whether the offer was declined. </t>
  </si>
  <si>
    <t xml:space="preserve">Usually gifts and benefits that have more than a token value are also declared on an open register within agencies, as well as on the expenses disclosure. Please note that anything offered is official information and is covered by the Official Information Act. </t>
  </si>
  <si>
    <t>The value of each gift or benefit should be provided/estimated where possible. If an estimate is approximate, valuation 'ranges' can be submitted. It should be recorded where the cost of a gift cannot be reasonably estimated, or where an estimate is inappropriate (e.g. because of the nature of the item or because disclosing an estimated value might cause offence such as a cultural gift).</t>
  </si>
  <si>
    <t>How to present information</t>
  </si>
  <si>
    <t>Provide information using this Excel workbook: https://www.publicservice.govt.nz/resources/ce-expenses-disclosure/</t>
  </si>
  <si>
    <t>Complete separate tables for each category using the tabs provided in this Excel workbook: Travel, Hospitality, Gifts and Benefits, All other expenses.</t>
  </si>
  <si>
    <r>
      <t xml:space="preserve">Complete all fields. The header (organisation name, secretary or chief executive name and reporting period) will pre-populate once you enter it on the </t>
    </r>
    <r>
      <rPr>
        <u/>
        <sz val="11"/>
        <color theme="1"/>
        <rFont val="Arial"/>
        <family val="2"/>
      </rPr>
      <t>'Summary and sign-off' tab.</t>
    </r>
  </si>
  <si>
    <t>Whether costs are GST exclusive or inclusive needs to be consistent on each sheet, and ideally should be consistent across all sheets. You have the option to use GST exclusive or inclusive as it may depend how you get your source information.</t>
  </si>
  <si>
    <t>Mark clearly if no information to disclose - where there is no information to disclose, record this clearly on the spreadsheet with a suitable description such as “no travel expenses to disclose for this period”; “no gifts received” or “no hospitality provided”. Please do not leave the page blank.</t>
  </si>
  <si>
    <t>Ensure the disclosure is for the full reporting period. Include separate disclosures for each secretary or chief executive, including those in Acting roles.</t>
  </si>
  <si>
    <t xml:space="preserve">Provide sufficient detail for each item in the spreadsheet. Agencies are encouraged to take a why, what, who, where and how approach to describing individual items. A good description that outlines the nature of the item and its purpose improves understanding of why expenses have been incurred or why gifts and hospitality have been given or received. </t>
  </si>
  <si>
    <t>Provide full information for every entry. The alert "Some records may be incomplete" will show in the 'Total' line if any expense has 'Cost' or 'Type of expense' missing, or, any gift has 'Accepted/Declined', 'Description' or 'Estimated value' missing.</t>
  </si>
  <si>
    <t>The subtotals and totals should appear and update automatically, once you add information to the rows above. Insert more rows as you need - right click on the row number (at the left of screen) and select 'Insert' - new row will insert above.</t>
  </si>
  <si>
    <t>Uploading the workbook - please ensure it is easy to find on your website.</t>
  </si>
  <si>
    <t>The Disclosures webpage could be headed with a statement such as: “(This agency) is disclosing the Secretary or Chief Executive’s expenses, gifts and hospitality as part of its commitment to transparency and accountability".</t>
  </si>
  <si>
    <t>Further assistance</t>
  </si>
  <si>
    <t>The above is a summary from "Secretary or Chief Executive Expense Disclosures: A Guide for Agency Staff": https://www.publicservice.govt.nz/assets/Legacy/resources/Chief-Executive-Expense-Disclosure-Guide.pdf 
Please read that in full first.</t>
  </si>
  <si>
    <r>
      <rPr>
        <sz val="11"/>
        <rFont val="Arial"/>
        <family val="2"/>
      </rPr>
      <t xml:space="preserve">If you have any questions please contact </t>
    </r>
    <r>
      <rPr>
        <u/>
        <sz val="11"/>
        <color theme="10"/>
        <rFont val="Arial"/>
        <family val="2"/>
      </rPr>
      <t>ceexpenses@publicservice.govt.nz</t>
    </r>
  </si>
  <si>
    <r>
      <rPr>
        <sz val="11"/>
        <rFont val="Arial"/>
        <family val="2"/>
      </rPr>
      <t>For help with publishing on data.govt contact</t>
    </r>
    <r>
      <rPr>
        <sz val="11"/>
        <color theme="10"/>
        <rFont val="Arial"/>
        <family val="2"/>
      </rPr>
      <t xml:space="preserve"> </t>
    </r>
    <r>
      <rPr>
        <u/>
        <sz val="11"/>
        <color theme="10"/>
        <rFont val="Arial"/>
        <family val="2"/>
      </rPr>
      <t>info@data.govt.nz.</t>
    </r>
  </si>
  <si>
    <r>
      <rPr>
        <sz val="11"/>
        <rFont val="Arial"/>
        <family val="2"/>
      </rPr>
      <t xml:space="preserve">Expenses should be posted on agency websites and linked to www.data.govt.nz. See: </t>
    </r>
    <r>
      <rPr>
        <u/>
        <sz val="11"/>
        <color theme="10"/>
        <rFont val="Arial"/>
        <family val="2"/>
      </rPr>
      <t>https://www.data.govt.nz/toolkit/how-do-i-add-or-update-our-chief-executive-expenses/</t>
    </r>
  </si>
  <si>
    <t>Provide information using the Commissions Excel workbook - Click Here</t>
  </si>
  <si>
    <t>Secretary or Chief Executive Expenses, Gifts and Benefits Disclosure - summary &amp; sign-off*</t>
  </si>
  <si>
    <t>Organisation Name*</t>
  </si>
  <si>
    <t>Climate Change Commission</t>
  </si>
  <si>
    <t>Secretary or Chief Executive**</t>
  </si>
  <si>
    <t>Joanna Hendy</t>
  </si>
  <si>
    <t>Disclosure period start***</t>
  </si>
  <si>
    <t>Disclosure period end***</t>
  </si>
  <si>
    <t>Agency totals check</t>
  </si>
  <si>
    <t>Secretary or Chief Executive approval****</t>
  </si>
  <si>
    <t>This disclosure has been approved by the Departmental Secretary or Chief Executive</t>
  </si>
  <si>
    <t>Other sign-off****</t>
  </si>
  <si>
    <t>This disclosure has been approved by the Board Chair</t>
  </si>
  <si>
    <t>This summary page updates automatically from the 'Travel', 'Hospitality', 'All other expenses', and 'Gifts and benefits' tabs.
Throughout this workbook, input cells are shaded light green.</t>
  </si>
  <si>
    <t>Summary of expenses</t>
  </si>
  <si>
    <t>Cost in NZ$</t>
  </si>
  <si>
    <r>
      <t>GST inc / exc</t>
    </r>
    <r>
      <rPr>
        <b/>
        <sz val="10"/>
        <rFont val="Arial"/>
        <family val="2"/>
      </rPr>
      <t/>
    </r>
  </si>
  <si>
    <t>Count</t>
  </si>
  <si>
    <t>Travel expenses</t>
  </si>
  <si>
    <t>Number offered</t>
  </si>
  <si>
    <t>Number accepted</t>
  </si>
  <si>
    <t>Other expenses</t>
  </si>
  <si>
    <t>Number declined</t>
  </si>
  <si>
    <t>International Travel</t>
  </si>
  <si>
    <t>Domestic Travel</t>
  </si>
  <si>
    <t>Local Travel</t>
  </si>
  <si>
    <t xml:space="preserve">Notes </t>
  </si>
  <si>
    <t>* Headings on following tabs will pre populate with what you enter on this tab</t>
  </si>
  <si>
    <t>** Create a new workbook for a new or Acting Departmental secretary or Chief Executive</t>
  </si>
  <si>
    <t>*** Update if a shorter or different period is covered</t>
  </si>
  <si>
    <t>**** This disclosure must be approved by the Departmental secretary or Chief Executive and another appropriate party, e.g. Board Chair, Chief Financial Officer or Audit and Risk Committee member</t>
  </si>
  <si>
    <t>Text required for validation and checks - don't change, move, delete or overwrite</t>
  </si>
  <si>
    <t>Insert additional rows as needed: right click on a row number (left of screen) and select Insert - this will insert a row above selected row.</t>
  </si>
  <si>
    <t>Figures include GST (where applicable)</t>
  </si>
  <si>
    <t>Figures exclude GST</t>
  </si>
  <si>
    <t>Data and totals on this worksheet have NOT YET BEEN CHECKED AND CONFIRMED</t>
  </si>
  <si>
    <t>Data and totals on this worksheet checked and confirmed</t>
  </si>
  <si>
    <t>Data and totals have not yet been checked and confirmed for any sheet</t>
  </si>
  <si>
    <t>Some data and totals have not yet been checked and confirmed</t>
  </si>
  <si>
    <t>Data and totals checked on all sheets</t>
  </si>
  <si>
    <t>Not yet indicated</t>
  </si>
  <si>
    <t>GST inclusion inconsistent</t>
  </si>
  <si>
    <t>This disclosure has not yet been approved by the Departmental Secretary or Chief Executive</t>
  </si>
  <si>
    <t>Type here who else has approved this disclosure</t>
  </si>
  <si>
    <t>Cultural item - not appropriate to value</t>
  </si>
  <si>
    <t>Under $100</t>
  </si>
  <si>
    <t>$100 - $500</t>
  </si>
  <si>
    <t>$500 - $1,000</t>
  </si>
  <si>
    <t>Over $1,000</t>
  </si>
  <si>
    <t>Estimate not possible</t>
  </si>
  <si>
    <t>Accepted</t>
  </si>
  <si>
    <t>Declined</t>
  </si>
  <si>
    <t>Check - there are no hidden rows with data</t>
  </si>
  <si>
    <t>Error - this total includes data from 'hidden' rows</t>
  </si>
  <si>
    <t>Check - each entry provides sufficient information</t>
  </si>
  <si>
    <t>Not all lines have an entry for "Cost in NZ$" and "Type of expense"</t>
  </si>
  <si>
    <t>Not all lines have an entry for "Description", "Was the gift accepted?" and "Estimated value in NZ$"</t>
  </si>
  <si>
    <t>Check that # of 'costs' = 'type of expenses' (also "accepted/declined" for gifts &amp; benefits)</t>
  </si>
  <si>
    <t>These checks (F53 to F61) are imperfect - they count the entries in each column and checks these totals are the same</t>
  </si>
  <si>
    <t>Travel checks</t>
  </si>
  <si>
    <t>Hospitality check</t>
  </si>
  <si>
    <t>All other expenses check</t>
  </si>
  <si>
    <t>Gifts and benefits check</t>
  </si>
  <si>
    <t>Public Service Secretary or Chief Executive Expense Disclosure</t>
  </si>
  <si>
    <t xml:space="preserve">Organisation Name </t>
  </si>
  <si>
    <t>Public Service Secretary or Chief Executive</t>
  </si>
  <si>
    <t>Disclosure period start</t>
  </si>
  <si>
    <t>Disclosure period end</t>
  </si>
  <si>
    <t>GST on costs</t>
  </si>
  <si>
    <t>Hospitality Offered to Third Parties*</t>
  </si>
  <si>
    <t>All hospitality expenses provided by the Public Service secretary or chief executive in the context of their job to anyone external to the Public Service or statutory Crown entities.</t>
  </si>
  <si>
    <t>Date(s)**</t>
  </si>
  <si>
    <r>
      <t xml:space="preserve">Purpose of hospitality
</t>
    </r>
    <r>
      <rPr>
        <sz val="10"/>
        <color theme="0"/>
        <rFont val="Arial"/>
        <family val="2"/>
      </rPr>
      <t xml:space="preserve">(e.g. hosting delegation from China, building relationships, team building) </t>
    </r>
  </si>
  <si>
    <r>
      <t xml:space="preserve">Type of expense
</t>
    </r>
    <r>
      <rPr>
        <sz val="10"/>
        <color theme="0"/>
        <rFont val="Arial"/>
        <family val="2"/>
      </rPr>
      <t>(what and for how many e.g. dinner for 5)</t>
    </r>
  </si>
  <si>
    <t>Location(s)</t>
  </si>
  <si>
    <t>Leadership engagement with the Chair of the Iwi Chairs Forum, attended by the Commission's Chair, Chief Executive, and Manahautū, Māori, to support strategic partnership and collaboration.</t>
  </si>
  <si>
    <t>Coffee for 4</t>
  </si>
  <si>
    <t>Christchurch</t>
  </si>
  <si>
    <t>Strategic engagement with the Head of Division at the Australian Department of Climate Change, Energy, the Environment and Water, attended by the Commission's Chief Executive, to discuss areas of mutual interest and ongoing collaboration on climate policy.</t>
  </si>
  <si>
    <t>Coffee for 2</t>
  </si>
  <si>
    <t>Stakeholder meeting with the MacDiarmid Institute, attended by the Commission's Chief Executive and Principal Advisor, to discuss areas of shared interest and opportunities for collaboration.</t>
  </si>
  <si>
    <t>Coffee for 3</t>
  </si>
  <si>
    <t>Auckland</t>
  </si>
  <si>
    <t>Stakeholder meeting with the Head of Sustainability at Precinct Holdings - attended by the Commission's Chief Executive and Principal Advisor, to discuss areas of shared interest and opportunities for collaboration.</t>
  </si>
  <si>
    <t>Stakeholder meeting with member of the Management Team of Ngāti Whātua Ōrākei - attended by the Commission's Chief Executive and Principal Advisor, to discuss areas of shared interest and opportunities for shared collaboration.</t>
  </si>
  <si>
    <t>Stakeholder meeting with Chief Executive of The Aotearoa Circle - attended by the Commission's Chief Executive, to discuss areas of shared interest and opportunities for shared collaboration.</t>
  </si>
  <si>
    <t>Stakeholder meeting with New Zealand climate change and sustainability advocate - attended by the Commission's Chief Executive and Principal Advisor, to discuss areas of shared interest and opportunities for shared collaboration.</t>
  </si>
  <si>
    <t>Stakeholder meeting with the Chair of the NZ Federated Farmers - attended by the Commission's Chief Executive, to discuss areas of shared interest and opportunities for shared collaboration.</t>
  </si>
  <si>
    <t>Lunch for 2</t>
  </si>
  <si>
    <t>Wellington</t>
  </si>
  <si>
    <t>Stakeholder meeting with the Head of Sustainable Finance - attended by the Commission's Chief Executive and Principal Advisor, to discuss areas of shared interest and opportunities for shared collaboration.</t>
  </si>
  <si>
    <t xml:space="preserve">Total hospitality expenses </t>
  </si>
  <si>
    <t>* Third parties include people and organisations external to the public service or statutory Crown entities.</t>
  </si>
  <si>
    <t>** Any non-standard date format or date outside 1 July - 30 June will raise an alert. Check entry and select 'Yes' to accept/continue.</t>
  </si>
  <si>
    <t>Total cost will appear automatically once you put information in rows above.</t>
  </si>
  <si>
    <t>Mark clearly if there is no information to disclose - provide a note to this effect in the 'Date' column (column A).</t>
  </si>
  <si>
    <t>Public Service secretary or Chief Executive</t>
  </si>
  <si>
    <t>All Other Expenses</t>
  </si>
  <si>
    <t>All other expenditure incurred by the Public Service secretary or chief executive that is not travel, hospitality or gifts.
Include e.g. phone and data costs, subscriptions, membership fees, conference fees, professional development costs, books and anything else.</t>
  </si>
  <si>
    <t>Date(s)*</t>
  </si>
  <si>
    <r>
      <t xml:space="preserve">Purpose of expense
</t>
    </r>
    <r>
      <rPr>
        <sz val="10"/>
        <color theme="0"/>
        <rFont val="Arial"/>
        <family val="2"/>
      </rPr>
      <t>(e.g. subscription part of employment agreement, development as agreed with PSC)</t>
    </r>
  </si>
  <si>
    <r>
      <t xml:space="preserve">Type of expense
</t>
    </r>
    <r>
      <rPr>
        <sz val="10"/>
        <color theme="0"/>
        <rFont val="Arial"/>
        <family val="2"/>
      </rPr>
      <t>(e.g. phone and data costs, membership fees)</t>
    </r>
  </si>
  <si>
    <t>1 July 2025 - 30 June 2026</t>
  </si>
  <si>
    <t>Telecommunications</t>
  </si>
  <si>
    <t>Phone plan $29.30 per month</t>
  </si>
  <si>
    <t>7 - 8 September 2026</t>
  </si>
  <si>
    <t>Climate Change and Business Conference 2025</t>
  </si>
  <si>
    <t>Registration fees</t>
  </si>
  <si>
    <t>Annual Subscription to Bloomberg.com and the Bloomberg App. (USD to NZD)</t>
  </si>
  <si>
    <t>Subscription</t>
  </si>
  <si>
    <t>International</t>
  </si>
  <si>
    <t>Annual subscription to the New York Times (USD to NZD)</t>
  </si>
  <si>
    <t>Bluegreens Forum 2026</t>
  </si>
  <si>
    <t xml:space="preserve">Registration fees and dinner event </t>
  </si>
  <si>
    <t>Annual Subscription to Foreign Affairs (articles and publications) (digital access)(USD to NZD)</t>
  </si>
  <si>
    <t>Annual Subscription to Foreign Policy (artricles and publications) (digital access)(USD to NZD)</t>
  </si>
  <si>
    <t xml:space="preserve">Total other expenses </t>
  </si>
  <si>
    <t>Notes</t>
  </si>
  <si>
    <t>* Any non-standard date format or date outside 1 July - 30 June will raise an alert. Check entry and select 'Yes' to accept/continue.</t>
  </si>
  <si>
    <t>International, domestic and local travel expenses</t>
  </si>
  <si>
    <t>All expenses incurred by Public Service secretary or chief executive during international, domestic and local travel. Group expenses relating to each trip.</t>
  </si>
  <si>
    <r>
      <t xml:space="preserve">International Travel   </t>
    </r>
    <r>
      <rPr>
        <sz val="12"/>
        <color theme="0"/>
        <rFont val="Arial"/>
        <family val="2"/>
      </rPr>
      <t xml:space="preserve"> (including travel within NZ at beginning and end of overseas trip)</t>
    </r>
  </si>
  <si>
    <t>Cost in NZ$**</t>
  </si>
  <si>
    <r>
      <t xml:space="preserve">Purpose of travel
</t>
    </r>
    <r>
      <rPr>
        <sz val="10"/>
        <color theme="0"/>
        <rFont val="Arial"/>
        <family val="2"/>
      </rPr>
      <t>(e.g. attending XYZ conference for 3 days)***</t>
    </r>
  </si>
  <si>
    <r>
      <t xml:space="preserve">Type of expense
</t>
    </r>
    <r>
      <rPr>
        <sz val="10"/>
        <color theme="0"/>
        <rFont val="Arial"/>
        <family val="2"/>
      </rPr>
      <t>(e.g. hotel, airfares, taxis, meals &amp; for how many people)</t>
    </r>
  </si>
  <si>
    <t>N/A</t>
  </si>
  <si>
    <t>Subtotal - international travel</t>
  </si>
  <si>
    <r>
      <t xml:space="preserve">Domestic Travel   </t>
    </r>
    <r>
      <rPr>
        <sz val="12"/>
        <color theme="0"/>
        <rFont val="Arial"/>
        <family val="2"/>
      </rPr>
      <t xml:space="preserve"> (within NZ, including travel to and from local airport)</t>
    </r>
  </si>
  <si>
    <r>
      <t xml:space="preserve">Purpose of travel
</t>
    </r>
    <r>
      <rPr>
        <sz val="10"/>
        <color theme="0"/>
        <rFont val="Arial"/>
        <family val="2"/>
      </rPr>
      <t>(e.g. visiting district office for two days...)***</t>
    </r>
  </si>
  <si>
    <t>10 - 13 August 2025</t>
  </si>
  <si>
    <t>Strategic engagement with key stakeholders to discuss the Commission's work programme.</t>
  </si>
  <si>
    <t>Airfares</t>
  </si>
  <si>
    <t>Accommodation</t>
  </si>
  <si>
    <t>Per Diem - meals for 3.5 days</t>
  </si>
  <si>
    <t>Attendance at the Climate Change and Business Conference 2025.</t>
  </si>
  <si>
    <t>Train</t>
  </si>
  <si>
    <t>7 - 10 September 2025</t>
  </si>
  <si>
    <t>Airfare</t>
  </si>
  <si>
    <t>Travel to Auckland Airport</t>
  </si>
  <si>
    <t>Taxi</t>
  </si>
  <si>
    <t>Travel to Wellington CBD</t>
  </si>
  <si>
    <t>Return travel from Wellington CBD</t>
  </si>
  <si>
    <t>Attendance at the Climate Change and Business Conference 2025</t>
  </si>
  <si>
    <t>Travel to Wellington Airport</t>
  </si>
  <si>
    <t>15 - 19 September 2025</t>
  </si>
  <si>
    <t>Westport Adaptation Case Study and Stakeholder engagement.</t>
  </si>
  <si>
    <t>Westport</t>
  </si>
  <si>
    <t>16 - 19 September 2025</t>
  </si>
  <si>
    <t>Per Diem for meals - 4 days</t>
  </si>
  <si>
    <t>12 - 15 October 2025</t>
  </si>
  <si>
    <t>Attendance at the Adaptation Futures Forum and Stakeholder engagements</t>
  </si>
  <si>
    <t>Return travel from Wellington Airport</t>
  </si>
  <si>
    <t>5 - 7 November 2025</t>
  </si>
  <si>
    <t>Attendance at the KangaNews–Westpac New Zealand Sustainable Finance Summit, the Chapter Zero New Zealand event, and engagement with Stakeholders.</t>
  </si>
  <si>
    <t>Travel to Auckland CBD</t>
  </si>
  <si>
    <t>Per Diem for meals - 2.5 days</t>
  </si>
  <si>
    <t>12-14 November 2025</t>
  </si>
  <si>
    <t>Stakeholder engagements and attendance at the EY Entrepreneur of the Year 2025 New Zealand Awards</t>
  </si>
  <si>
    <t>Travel to accommodation</t>
  </si>
  <si>
    <t>Return travel to Wellington CBD</t>
  </si>
  <si>
    <t>12 - 14 November 2025</t>
  </si>
  <si>
    <t>Per Diem - meals for 2.5 days</t>
  </si>
  <si>
    <t>Travel from Christchurch Airport to Christchurch CBD</t>
  </si>
  <si>
    <t>19 - 21 November 2025</t>
  </si>
  <si>
    <t>Presentation at the Irrigation New Zealand AGM (Christchurch), attendance at the launch of the next chapter of the Climate Leaders Coalition, and attendance at the 2025 Sustainable Business Awards.</t>
  </si>
  <si>
    <t>Christchurch/Auckland</t>
  </si>
  <si>
    <t>Travel from Auckland Airport</t>
  </si>
  <si>
    <t xml:space="preserve">Per Diem - meals for 2.5 days </t>
  </si>
  <si>
    <t>23 - 26 November 2025</t>
  </si>
  <si>
    <t>Return travel following the Climate Change Commission's Te Tai Tokerau case study visit and stakeholder engagement.</t>
  </si>
  <si>
    <t>Whangarei</t>
  </si>
  <si>
    <t>23 - 25 November 2025</t>
  </si>
  <si>
    <t>Kerikeri</t>
  </si>
  <si>
    <t>12 - 13 February 2026</t>
  </si>
  <si>
    <t>Attendance at NZGBC 20th Anniversary event and Stakeholder Engagements</t>
  </si>
  <si>
    <t>Return travel from Auckland Airport</t>
  </si>
  <si>
    <t>Per Diem - meals for 1.5 days</t>
  </si>
  <si>
    <t>23 - 24 February 2026</t>
  </si>
  <si>
    <t>Attendance at New Zealand Climate Foundation Launch and Stakeholder Engagements</t>
  </si>
  <si>
    <t>Per Diem - meals for 2 days</t>
  </si>
  <si>
    <t>14 - 15 April 2026</t>
  </si>
  <si>
    <t>Speaking engagement at Energy Trader Forum and Meetings with Key Stakeholders</t>
  </si>
  <si>
    <t>NCCRA – TVNZ In-person Q&amp;A Interview</t>
  </si>
  <si>
    <t>Per Diem - meals for 1 day</t>
  </si>
  <si>
    <t>17 - 19 May 2026</t>
  </si>
  <si>
    <t>Electrify Queenstown – Speaking and Stakeholder Engagement</t>
  </si>
  <si>
    <t>Queenstown</t>
  </si>
  <si>
    <t>Climate Adaptation Case Study – Westport Return Trip</t>
  </si>
  <si>
    <t>20 - 21 May 2026</t>
  </si>
  <si>
    <t>West Coast</t>
  </si>
  <si>
    <t>21 - 25 June 2026</t>
  </si>
  <si>
    <t>Nelson Region Stakeholder Engagement and Relationship Building</t>
  </si>
  <si>
    <t>Nelson</t>
  </si>
  <si>
    <t>Per Diem - meals for 4.5 days</t>
  </si>
  <si>
    <t>Subtotal - domestic travel</t>
  </si>
  <si>
    <r>
      <t xml:space="preserve">Local Travel    </t>
    </r>
    <r>
      <rPr>
        <sz val="12"/>
        <color theme="0"/>
        <rFont val="Arial"/>
        <family val="2"/>
      </rPr>
      <t>(within City, excluding travel to airport)</t>
    </r>
  </si>
  <si>
    <r>
      <t>Purpose of travel</t>
    </r>
    <r>
      <rPr>
        <sz val="10"/>
        <color theme="0"/>
        <rFont val="Arial"/>
        <family val="2"/>
      </rPr>
      <t xml:space="preserve">
(e.g. meeting with Minister)***</t>
    </r>
  </si>
  <si>
    <r>
      <t xml:space="preserve">Type of expense
</t>
    </r>
    <r>
      <rPr>
        <sz val="10"/>
        <color theme="0"/>
        <rFont val="Arial"/>
        <family val="2"/>
      </rPr>
      <t>(e.g. taxi, parking, bus)</t>
    </r>
  </si>
  <si>
    <t>Not applicable</t>
  </si>
  <si>
    <t>Subtotal - local travel</t>
  </si>
  <si>
    <t>Total travel expenses</t>
  </si>
  <si>
    <t>** Note that GST may not apply to overseas purchases.</t>
  </si>
  <si>
    <t>*** Please include sufficient information to explain the trip and its costs including destination and duration.</t>
  </si>
  <si>
    <t>Group expenditure relating to each overseas trip.</t>
  </si>
  <si>
    <t>Subtotals and totals will appear automatically once you put information in rows above.</t>
  </si>
  <si>
    <t>Mark clearly if there is no information to disclose - provide a note to this effect in the 'Date' column (column A) for each travel category (local, domestic and international).</t>
  </si>
  <si>
    <t>Public Service Secretary or Chief Executive Gifts and Benefits Disclosure</t>
  </si>
  <si>
    <t>GST on values</t>
  </si>
  <si>
    <t>Gifts and Benefits over $50 annual value</t>
  </si>
  <si>
    <r>
      <rPr>
        <b/>
        <i/>
        <sz val="10"/>
        <color theme="1"/>
        <rFont val="Arial"/>
        <family val="2"/>
      </rPr>
      <t>Include all gifts, invitations to events and other hospitality</t>
    </r>
    <r>
      <rPr>
        <i/>
        <sz val="10"/>
        <color theme="1"/>
        <rFont val="Arial"/>
        <family val="2"/>
      </rPr>
      <t xml:space="preserve">, of $50 or more in total value per year, offered to the Public Service secretary or chief executive by people external to the Public Service.
Include all gifts, invitations or other hospitality </t>
    </r>
    <r>
      <rPr>
        <b/>
        <i/>
        <sz val="10"/>
        <color theme="1"/>
        <rFont val="Arial"/>
        <family val="2"/>
      </rPr>
      <t>whether accepted or declined</t>
    </r>
    <r>
      <rPr>
        <i/>
        <sz val="10"/>
        <color theme="1"/>
        <rFont val="Arial"/>
        <family val="2"/>
      </rPr>
      <t>.</t>
    </r>
  </si>
  <si>
    <r>
      <t xml:space="preserve">Description
</t>
    </r>
    <r>
      <rPr>
        <sz val="10"/>
        <color theme="0"/>
        <rFont val="Arial"/>
        <family val="2"/>
      </rPr>
      <t>(e.g. event tickets, etc.)</t>
    </r>
  </si>
  <si>
    <r>
      <t xml:space="preserve">Was the gift accepted?
</t>
    </r>
    <r>
      <rPr>
        <sz val="10"/>
        <color theme="0"/>
        <rFont val="Arial"/>
        <family val="2"/>
      </rPr>
      <t>(drop-down list in cell)</t>
    </r>
  </si>
  <si>
    <r>
      <t xml:space="preserve">Offered by 
</t>
    </r>
    <r>
      <rPr>
        <sz val="10"/>
        <color theme="0"/>
        <rFont val="Arial"/>
        <family val="2"/>
      </rPr>
      <t>(who made the offer?)</t>
    </r>
  </si>
  <si>
    <r>
      <t>Estimated value in NZ$</t>
    </r>
    <r>
      <rPr>
        <sz val="10"/>
        <color theme="0"/>
        <rFont val="Arial"/>
        <family val="2"/>
      </rPr>
      <t xml:space="preserve">
(drop-down list in cell </t>
    </r>
    <r>
      <rPr>
        <sz val="10"/>
        <rFont val="Arial"/>
        <family val="2"/>
      </rPr>
      <t>but</t>
    </r>
    <r>
      <rPr>
        <sz val="10"/>
        <color theme="0"/>
        <rFont val="Arial"/>
        <family val="2"/>
      </rPr>
      <t xml:space="preserve"> provide specific value if possible)</t>
    </r>
  </si>
  <si>
    <r>
      <t xml:space="preserve">Other comments
</t>
    </r>
    <r>
      <rPr>
        <sz val="10"/>
        <color theme="0"/>
        <rFont val="Arial"/>
        <family val="2"/>
      </rPr>
      <t>(e.g. if given to others, whom?)</t>
    </r>
  </si>
  <si>
    <t>Gala Dinner - Building Nations Conference</t>
  </si>
  <si>
    <t>Infrastructure New Zealand</t>
  </si>
  <si>
    <t>VIP Event ticket - EY Entrepreneur of the Year 2025 NZ Awards Night</t>
  </si>
  <si>
    <t>EY - New Zealand</t>
  </si>
  <si>
    <t>VIP event ticket - 2025 Sustainable Business Awards</t>
  </si>
  <si>
    <t>Sustainable Business Network</t>
  </si>
  <si>
    <t>Homewood Christmas Ball</t>
  </si>
  <si>
    <t>British High Commission</t>
  </si>
  <si>
    <t>Farewell Reception for the British High Commissioner</t>
  </si>
  <si>
    <t>Dairy Environment Leaders Forum Stakeholder Event</t>
  </si>
  <si>
    <t>DairyNZ</t>
  </si>
  <si>
    <t>ClimateTechNZ Leadership Dinner</t>
  </si>
  <si>
    <t>ClimateTech NZ</t>
  </si>
  <si>
    <t>Total count of gift/benefit entries:</t>
  </si>
  <si>
    <t>Offered</t>
  </si>
  <si>
    <t>A one-off offer of something worth $25 is not included, but if the offer is made more than once a year, it should be disclosed.</t>
  </si>
  <si>
    <t>Include items such as invitations to functions and events, event tickets, gifts from overseas counterparts and commercial organisations (including that accepted by immediate family members).</t>
  </si>
  <si>
    <t>Include gifts and benefits that are declined.</t>
  </si>
  <si>
    <t>Number of gifts/benefits will update automatically once you put information in rows above.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</si>
</sst>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8" formatCode="&quot;$&quot;#,##0.00_);[Red]\(&quot;$&quot;#,##0.00\)"/>
    <numFmt numFmtId="44" formatCode="_(&quot;$&quot;* #,##0.00_);_(&quot;$&quot;* \(#,##0.00\);_(&quot;$&quot;* &quot;-&quot;??_);_(@_)"/>
    <numFmt numFmtId="164" formatCode="&quot;$&quot;#,##0.00"/>
    <numFmt numFmtId="165" formatCode="[$-1409]d\ mmmm\ yyyy;@"/>
  </numFmts>
  <fonts count="41">
    <font>
      <sz val="10"/>
      <color theme="1"/>
      <name val="Arial"/>
      <family val="2"/>
    </font>
    <font>
      <b/>
      <sz val="10"/>
      <color indexed="8"/>
      <name val="Arial"/>
      <family val="2"/>
    </font>
    <font>
      <b/>
      <i/>
      <sz val="12"/>
      <color indexed="8"/>
      <name val="Arial"/>
      <family val="2"/>
    </font>
    <font>
      <b/>
      <sz val="12"/>
      <color indexed="8"/>
      <name val="Arial"/>
      <family val="2"/>
    </font>
    <font>
      <b/>
      <sz val="10"/>
      <color theme="1"/>
      <name val="Arial"/>
      <family val="2"/>
    </font>
    <font>
      <i/>
      <sz val="10"/>
      <color indexed="8"/>
      <name val="Arial"/>
      <family val="2"/>
    </font>
    <font>
      <sz val="10"/>
      <color indexed="8"/>
      <name val="Arial"/>
      <family val="2"/>
    </font>
    <font>
      <sz val="11"/>
      <color theme="1"/>
      <name val="Arial"/>
      <family val="2"/>
    </font>
    <font>
      <i/>
      <sz val="10"/>
      <color theme="1"/>
      <name val="Arial"/>
      <family val="2"/>
    </font>
    <font>
      <b/>
      <i/>
      <sz val="10"/>
      <color theme="1"/>
      <name val="Arial"/>
      <family val="2"/>
    </font>
    <font>
      <u/>
      <sz val="10"/>
      <color theme="10"/>
      <name val="Arial"/>
      <family val="2"/>
    </font>
    <font>
      <sz val="11"/>
      <name val="Arial"/>
      <family val="2"/>
    </font>
    <font>
      <u/>
      <sz val="11"/>
      <color theme="10"/>
      <name val="Arial"/>
      <family val="2"/>
    </font>
    <font>
      <sz val="12"/>
      <color theme="1"/>
      <name val="Arial"/>
      <family val="2"/>
    </font>
    <font>
      <sz val="12"/>
      <color indexed="8"/>
      <name val="Arial"/>
      <family val="2"/>
    </font>
    <font>
      <sz val="10"/>
      <name val="Arial"/>
      <family val="2"/>
    </font>
    <font>
      <sz val="10"/>
      <color theme="0"/>
      <name val="Arial"/>
      <family val="2"/>
    </font>
    <font>
      <b/>
      <sz val="12"/>
      <name val="Arial"/>
      <family val="2"/>
    </font>
    <font>
      <b/>
      <sz val="12"/>
      <color theme="0"/>
      <name val="Arial"/>
      <family val="2"/>
    </font>
    <font>
      <b/>
      <sz val="11"/>
      <color theme="0"/>
      <name val="Arial"/>
      <family val="2"/>
    </font>
    <font>
      <b/>
      <sz val="10"/>
      <color theme="0"/>
      <name val="Arial"/>
      <family val="2"/>
    </font>
    <font>
      <b/>
      <sz val="10"/>
      <name val="Arial"/>
      <family val="2"/>
    </font>
    <font>
      <b/>
      <sz val="16"/>
      <color theme="0"/>
      <name val="Arial"/>
      <family val="2"/>
    </font>
    <font>
      <sz val="10"/>
      <color theme="1"/>
      <name val="Arial"/>
      <family val="2"/>
    </font>
    <font>
      <sz val="12"/>
      <color theme="0"/>
      <name val="Arial"/>
      <family val="2"/>
    </font>
    <font>
      <b/>
      <sz val="12"/>
      <color rgb="FFFF0000"/>
      <name val="Arial"/>
      <family val="2"/>
    </font>
    <font>
      <b/>
      <sz val="12"/>
      <color theme="1"/>
      <name val="Arial"/>
      <family val="2"/>
    </font>
    <font>
      <sz val="11"/>
      <color rgb="FFFF0000"/>
      <name val="Arial"/>
      <family val="2"/>
    </font>
    <font>
      <sz val="11"/>
      <color theme="10"/>
      <name val="Arial"/>
      <family val="2"/>
    </font>
    <font>
      <sz val="9"/>
      <color indexed="81"/>
      <name val="Tahoma"/>
      <family val="2"/>
    </font>
    <font>
      <b/>
      <sz val="10"/>
      <color theme="1" tint="0.499984740745262"/>
      <name val="Arial"/>
      <family val="2"/>
    </font>
    <font>
      <sz val="10"/>
      <color theme="1" tint="0.499984740745262"/>
      <name val="Arial"/>
      <family val="2"/>
    </font>
    <font>
      <b/>
      <sz val="11"/>
      <color theme="1"/>
      <name val="Arial"/>
      <family val="2"/>
    </font>
    <font>
      <b/>
      <sz val="10"/>
      <color rgb="FFFFC000"/>
      <name val="Arial"/>
      <family val="2"/>
    </font>
    <font>
      <sz val="12"/>
      <color theme="0" tint="-0.499984740745262"/>
      <name val="Arial"/>
      <family val="2"/>
    </font>
    <font>
      <u/>
      <sz val="11"/>
      <name val="Arial"/>
      <family val="2"/>
    </font>
    <font>
      <b/>
      <sz val="11"/>
      <color rgb="FFFF0000"/>
      <name val="Arial"/>
      <family val="2"/>
    </font>
    <font>
      <b/>
      <sz val="14"/>
      <color theme="0"/>
      <name val="Arial"/>
      <family val="2"/>
    </font>
    <font>
      <u/>
      <sz val="11"/>
      <color theme="1"/>
      <name val="Arial"/>
      <family val="2"/>
    </font>
    <font>
      <sz val="10"/>
      <color rgb="FFFF0000"/>
      <name val="Arial"/>
      <family val="2"/>
    </font>
    <font>
      <sz val="10"/>
      <color rgb="FF000000"/>
      <name val="Arial"/>
      <family val="2"/>
    </font>
  </fonts>
  <fills count="13">
    <fill>
      <patternFill patternType="none"/>
    </fill>
    <fill>
      <patternFill patternType="gray125"/>
    </fill>
    <fill>
      <patternFill patternType="solid">
        <fgColor theme="3" tint="-0.249977111117893"/>
        <bgColor indexed="64"/>
      </patternFill>
    </fill>
    <fill>
      <patternFill patternType="solid">
        <fgColor theme="3" tint="0.39997558519241921"/>
        <bgColor indexed="64"/>
      </patternFill>
    </fill>
    <fill>
      <patternFill patternType="solid">
        <fgColor theme="9" tint="0.59999389629810485"/>
        <bgColor indexed="64"/>
      </patternFill>
    </fill>
    <fill>
      <patternFill patternType="solid">
        <fgColor theme="9" tint="0.79998168889431442"/>
        <bgColor indexed="64"/>
      </patternFill>
    </fill>
    <fill>
      <patternFill patternType="solid">
        <fgColor theme="9" tint="0.39997558519241921"/>
        <bgColor indexed="64"/>
      </patternFill>
    </fill>
    <fill>
      <patternFill patternType="solid">
        <fgColor theme="8" tint="-0.249977111117893"/>
        <bgColor indexed="64"/>
      </patternFill>
    </fill>
    <fill>
      <patternFill patternType="solid">
        <fgColor theme="8" tint="0.39997558519241921"/>
        <bgColor indexed="64"/>
      </patternFill>
    </fill>
    <fill>
      <patternFill patternType="solid">
        <fgColor rgb="FF99FF99"/>
        <bgColor indexed="64"/>
      </patternFill>
    </fill>
    <fill>
      <patternFill patternType="solid">
        <fgColor rgb="FFCCFFCC"/>
        <bgColor indexed="64"/>
      </patternFill>
    </fill>
    <fill>
      <patternFill patternType="solid">
        <fgColor theme="0"/>
        <bgColor indexed="64"/>
      </patternFill>
    </fill>
    <fill>
      <patternFill patternType="solid">
        <fgColor rgb="FFCCFFCC"/>
        <bgColor rgb="FF000000"/>
      </patternFill>
    </fill>
  </fills>
  <borders count="12">
    <border>
      <left/>
      <right/>
      <top/>
      <bottom/>
      <diagonal/>
    </border>
    <border>
      <left style="thin">
        <color indexed="64"/>
      </left>
      <right/>
      <top/>
      <bottom/>
      <diagonal/>
    </border>
    <border>
      <left/>
      <right/>
      <top style="thin">
        <color theme="0" tint="-0.24994659260841701"/>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top style="thin">
        <color theme="0" tint="-0.24994659260841701"/>
      </top>
      <bottom style="thin">
        <color theme="0" tint="-0.24994659260841701"/>
      </bottom>
      <diagonal/>
    </border>
    <border>
      <left/>
      <right/>
      <top style="thin">
        <color theme="0" tint="-0.24994659260841701"/>
      </top>
      <bottom/>
      <diagonal/>
    </border>
    <border>
      <left style="thin">
        <color indexed="64"/>
      </left>
      <right style="thin">
        <color indexed="64"/>
      </right>
      <top style="thin">
        <color indexed="64"/>
      </top>
      <bottom style="thin">
        <color indexed="64"/>
      </bottom>
      <diagonal/>
    </border>
    <border>
      <left/>
      <right style="thin">
        <color theme="0" tint="-0.24994659260841701"/>
      </right>
      <top style="thin">
        <color theme="0" tint="-0.24994659260841701"/>
      </top>
      <bottom/>
      <diagonal/>
    </border>
    <border>
      <left style="thin">
        <color theme="0" tint="-0.24994659260841701"/>
      </left>
      <right style="thin">
        <color theme="0" tint="-0.24994659260841701"/>
      </right>
      <top style="thin">
        <color theme="0" tint="-0.24994659260841701"/>
      </top>
      <bottom/>
      <diagonal/>
    </border>
    <border>
      <left style="thin">
        <color theme="0" tint="-0.24994659260841701"/>
      </left>
      <right/>
      <top style="thin">
        <color theme="0" tint="-0.24994659260841701"/>
      </top>
      <bottom/>
      <diagonal/>
    </border>
    <border>
      <left style="thin">
        <color rgb="FFBFBFBF"/>
      </left>
      <right style="thin">
        <color rgb="FFBFBFBF"/>
      </right>
      <top style="thin">
        <color rgb="FFBFBFBF"/>
      </top>
      <bottom style="thin">
        <color rgb="FFBFBFBF"/>
      </bottom>
      <diagonal/>
    </border>
  </borders>
  <cellStyleXfs count="3">
    <xf numFmtId="0" fontId="0" fillId="0" borderId="0"/>
    <xf numFmtId="0" fontId="10" fillId="0" borderId="0" applyNumberFormat="0" applyFill="0" applyBorder="0" applyAlignment="0" applyProtection="0"/>
    <xf numFmtId="44" fontId="23" fillId="0" borderId="0" applyFont="0" applyFill="0" applyBorder="0" applyAlignment="0" applyProtection="0"/>
  </cellStyleXfs>
  <cellXfs count="158">
    <xf numFmtId="0" fontId="0" fillId="0" borderId="0" xfId="0"/>
    <xf numFmtId="0" fontId="0" fillId="0" borderId="0" xfId="0" applyAlignment="1" applyProtection="1">
      <alignment wrapText="1"/>
      <protection locked="0"/>
    </xf>
    <xf numFmtId="0" fontId="0" fillId="0" borderId="0" xfId="0" applyProtection="1">
      <protection locked="0"/>
    </xf>
    <xf numFmtId="0" fontId="18" fillId="2" borderId="0" xfId="0" applyFont="1" applyFill="1" applyAlignment="1">
      <alignment vertical="center" wrapText="1" readingOrder="1"/>
    </xf>
    <xf numFmtId="0" fontId="0" fillId="5" borderId="0" xfId="0" applyFill="1" applyAlignment="1">
      <alignment wrapText="1"/>
    </xf>
    <xf numFmtId="0" fontId="18" fillId="0" borderId="0" xfId="0" applyFont="1" applyAlignment="1">
      <alignment vertical="center" wrapText="1" readingOrder="1"/>
    </xf>
    <xf numFmtId="0" fontId="17" fillId="0" borderId="0" xfId="0" applyFont="1" applyAlignment="1">
      <alignment vertical="center" wrapText="1" readingOrder="1"/>
    </xf>
    <xf numFmtId="0" fontId="21" fillId="0" borderId="0" xfId="0" applyFont="1" applyAlignment="1">
      <alignment vertical="center" wrapText="1" readingOrder="1"/>
    </xf>
    <xf numFmtId="0" fontId="21" fillId="0" borderId="3" xfId="0" applyFont="1" applyBorder="1" applyAlignment="1">
      <alignment vertical="center" wrapText="1" readingOrder="1"/>
    </xf>
    <xf numFmtId="0" fontId="30" fillId="0" borderId="3" xfId="0" applyFont="1" applyBorder="1" applyAlignment="1">
      <alignment horizontal="left" vertical="center" wrapText="1" indent="2" readingOrder="1"/>
    </xf>
    <xf numFmtId="0" fontId="0" fillId="4" borderId="0" xfId="0" applyFill="1"/>
    <xf numFmtId="0" fontId="0" fillId="5" borderId="0" xfId="0" applyFill="1"/>
    <xf numFmtId="0" fontId="4" fillId="6" borderId="0" xfId="0" applyFont="1" applyFill="1"/>
    <xf numFmtId="0" fontId="4" fillId="6" borderId="0" xfId="0" applyFont="1" applyFill="1" applyAlignment="1">
      <alignment wrapText="1"/>
    </xf>
    <xf numFmtId="0" fontId="26" fillId="0" borderId="0" xfId="0" applyFont="1"/>
    <xf numFmtId="164" fontId="25" fillId="0" borderId="0" xfId="0" applyNumberFormat="1" applyFont="1" applyAlignment="1">
      <alignment vertical="center" wrapText="1"/>
    </xf>
    <xf numFmtId="0" fontId="19" fillId="0" borderId="0" xfId="0" applyFont="1" applyAlignment="1">
      <alignment horizontal="center" vertical="center" wrapText="1"/>
    </xf>
    <xf numFmtId="0" fontId="0" fillId="0" borderId="0" xfId="0" applyAlignment="1">
      <alignment wrapText="1"/>
    </xf>
    <xf numFmtId="0" fontId="4" fillId="0" borderId="0" xfId="0" applyFont="1" applyAlignment="1">
      <alignment wrapText="1"/>
    </xf>
    <xf numFmtId="0" fontId="1" fillId="0" borderId="0" xfId="0" applyFont="1" applyAlignment="1">
      <alignment wrapText="1"/>
    </xf>
    <xf numFmtId="0" fontId="0" fillId="0" borderId="0" xfId="0" applyAlignment="1">
      <alignment vertical="center"/>
    </xf>
    <xf numFmtId="0" fontId="4" fillId="0" borderId="0" xfId="0" applyFont="1"/>
    <xf numFmtId="0" fontId="0" fillId="0" borderId="0" xfId="0" applyAlignment="1">
      <alignment horizontal="justify" vertical="center"/>
    </xf>
    <xf numFmtId="0" fontId="14" fillId="0" borderId="0" xfId="0" applyFont="1" applyAlignment="1">
      <alignment vertical="center" wrapText="1" readingOrder="1"/>
    </xf>
    <xf numFmtId="0" fontId="20" fillId="3" borderId="0" xfId="0" applyFont="1" applyFill="1" applyAlignment="1">
      <alignment vertical="center" wrapText="1"/>
    </xf>
    <xf numFmtId="0" fontId="0" fillId="0" borderId="0" xfId="0" applyAlignment="1">
      <alignment vertical="top"/>
    </xf>
    <xf numFmtId="0" fontId="0" fillId="0" borderId="0" xfId="0" applyAlignment="1">
      <alignment vertical="top" wrapText="1"/>
    </xf>
    <xf numFmtId="0" fontId="3" fillId="0" borderId="0" xfId="0" applyFont="1" applyAlignment="1">
      <alignment wrapText="1"/>
    </xf>
    <xf numFmtId="0" fontId="0" fillId="0" borderId="0" xfId="0" applyAlignment="1">
      <alignment vertical="center" wrapText="1"/>
    </xf>
    <xf numFmtId="0" fontId="2" fillId="0" borderId="0" xfId="0" applyFont="1" applyAlignment="1">
      <alignment wrapText="1"/>
    </xf>
    <xf numFmtId="0" fontId="1" fillId="0" borderId="0" xfId="0" applyFont="1" applyAlignment="1">
      <alignment vertical="center" wrapText="1"/>
    </xf>
    <xf numFmtId="0" fontId="19" fillId="3" borderId="0" xfId="0" applyFont="1" applyFill="1" applyAlignment="1">
      <alignment vertical="center" wrapText="1" readingOrder="1"/>
    </xf>
    <xf numFmtId="0" fontId="16" fillId="3" borderId="0" xfId="0" applyFont="1" applyFill="1"/>
    <xf numFmtId="1" fontId="21" fillId="0" borderId="5" xfId="0" applyNumberFormat="1" applyFont="1" applyBorder="1" applyAlignment="1">
      <alignment horizontal="center" vertical="center" wrapText="1"/>
    </xf>
    <xf numFmtId="0" fontId="15" fillId="0" borderId="0" xfId="0" applyFont="1" applyAlignment="1">
      <alignment vertical="center"/>
    </xf>
    <xf numFmtId="1" fontId="17" fillId="0" borderId="0" xfId="0" applyNumberFormat="1" applyFont="1" applyAlignment="1">
      <alignment horizontal="center" vertical="center" wrapText="1"/>
    </xf>
    <xf numFmtId="44" fontId="17" fillId="0" borderId="0" xfId="2" applyFont="1" applyFill="1" applyBorder="1" applyAlignment="1" applyProtection="1">
      <alignment vertical="center" wrapText="1" readingOrder="1"/>
    </xf>
    <xf numFmtId="0" fontId="15" fillId="0" borderId="0" xfId="0" applyFont="1" applyAlignment="1">
      <alignment vertical="center" wrapText="1"/>
    </xf>
    <xf numFmtId="0" fontId="0" fillId="5" borderId="0" xfId="0" applyFill="1" applyAlignment="1">
      <alignment horizontal="left" vertical="top"/>
    </xf>
    <xf numFmtId="0" fontId="18" fillId="2" borderId="0" xfId="0" applyFont="1" applyFill="1" applyAlignment="1">
      <alignment horizontal="center" vertical="center"/>
    </xf>
    <xf numFmtId="0" fontId="27" fillId="0" borderId="0" xfId="0" applyFont="1" applyAlignment="1">
      <alignment horizontal="center"/>
    </xf>
    <xf numFmtId="0" fontId="11" fillId="0" borderId="0" xfId="0" applyFont="1" applyAlignment="1">
      <alignment vertical="center"/>
    </xf>
    <xf numFmtId="0" fontId="19" fillId="2" borderId="0" xfId="0" applyFont="1" applyFill="1" applyAlignment="1">
      <alignment horizontal="justify" vertical="center"/>
    </xf>
    <xf numFmtId="0" fontId="7" fillId="0" borderId="0" xfId="0" applyFont="1" applyAlignment="1">
      <alignment vertical="center"/>
    </xf>
    <xf numFmtId="0" fontId="7" fillId="0" borderId="0" xfId="0" applyFont="1" applyAlignment="1">
      <alignment vertical="center" wrapText="1"/>
    </xf>
    <xf numFmtId="0" fontId="11" fillId="0" borderId="0" xfId="0" applyFont="1" applyAlignment="1">
      <alignment horizontal="justify" vertical="center"/>
    </xf>
    <xf numFmtId="0" fontId="7" fillId="0" borderId="0" xfId="0" applyFont="1" applyAlignment="1">
      <alignment horizontal="justify" vertical="center"/>
    </xf>
    <xf numFmtId="0" fontId="19" fillId="3" borderId="0" xfId="0" applyFont="1" applyFill="1" applyAlignment="1">
      <alignment horizontal="justify" vertical="center"/>
    </xf>
    <xf numFmtId="0" fontId="11" fillId="0" borderId="0" xfId="1" applyFont="1" applyAlignment="1" applyProtection="1">
      <alignment horizontal="justify" vertical="center"/>
    </xf>
    <xf numFmtId="0" fontId="11" fillId="0" borderId="0" xfId="0" applyFont="1" applyAlignment="1">
      <alignment horizontal="left" vertical="center" wrapText="1"/>
    </xf>
    <xf numFmtId="0" fontId="12" fillId="0" borderId="0" xfId="1" applyFont="1" applyAlignment="1" applyProtection="1">
      <alignment vertical="center"/>
    </xf>
    <xf numFmtId="0" fontId="12" fillId="0" borderId="0" xfId="1" applyFont="1" applyAlignment="1" applyProtection="1">
      <alignment horizontal="justify" vertical="center"/>
    </xf>
    <xf numFmtId="0" fontId="11" fillId="0" borderId="0" xfId="0" applyFont="1" applyAlignment="1">
      <alignment horizontal="center" vertical="center"/>
    </xf>
    <xf numFmtId="0" fontId="19" fillId="3" borderId="0" xfId="0" applyFont="1" applyFill="1" applyAlignment="1">
      <alignment vertical="center" readingOrder="1"/>
    </xf>
    <xf numFmtId="0" fontId="32" fillId="0" borderId="0" xfId="0" applyFont="1"/>
    <xf numFmtId="164" fontId="19" fillId="8" borderId="0" xfId="0" applyNumberFormat="1" applyFont="1" applyFill="1" applyAlignment="1">
      <alignment horizontal="left" vertical="center" wrapText="1"/>
    </xf>
    <xf numFmtId="1" fontId="19" fillId="8" borderId="0" xfId="0" applyNumberFormat="1" applyFont="1" applyFill="1" applyAlignment="1">
      <alignment horizontal="center" vertical="center" wrapText="1"/>
    </xf>
    <xf numFmtId="8" fontId="0" fillId="0" borderId="0" xfId="0" applyNumberFormat="1" applyAlignment="1">
      <alignment wrapText="1"/>
    </xf>
    <xf numFmtId="8" fontId="19" fillId="3" borderId="0" xfId="0" applyNumberFormat="1" applyFont="1" applyFill="1" applyAlignment="1">
      <alignment vertical="center"/>
    </xf>
    <xf numFmtId="8" fontId="21" fillId="0" borderId="4" xfId="2" applyNumberFormat="1" applyFont="1" applyFill="1" applyBorder="1" applyAlignment="1" applyProtection="1">
      <alignment vertical="center" wrapText="1" readingOrder="1"/>
    </xf>
    <xf numFmtId="8" fontId="21" fillId="0" borderId="0" xfId="2" applyNumberFormat="1" applyFont="1" applyFill="1" applyBorder="1" applyAlignment="1" applyProtection="1">
      <alignment vertical="center" wrapText="1" readingOrder="1"/>
    </xf>
    <xf numFmtId="8" fontId="30" fillId="0" borderId="4" xfId="2" applyNumberFormat="1" applyFont="1" applyFill="1" applyBorder="1" applyAlignment="1" applyProtection="1">
      <alignment vertical="center" wrapText="1" readingOrder="1"/>
    </xf>
    <xf numFmtId="8" fontId="19" fillId="3" borderId="0" xfId="0" applyNumberFormat="1" applyFont="1" applyFill="1" applyAlignment="1">
      <alignment vertical="center" wrapText="1" readingOrder="1"/>
    </xf>
    <xf numFmtId="0" fontId="0" fillId="4" borderId="0" xfId="0" applyFill="1" applyAlignment="1">
      <alignment wrapText="1"/>
    </xf>
    <xf numFmtId="0" fontId="6" fillId="4" borderId="0" xfId="0" applyFont="1" applyFill="1" applyAlignment="1">
      <alignment wrapText="1"/>
    </xf>
    <xf numFmtId="0" fontId="12" fillId="0" borderId="0" xfId="1" applyFont="1" applyFill="1" applyAlignment="1" applyProtection="1">
      <alignment horizontal="justify" vertical="center"/>
    </xf>
    <xf numFmtId="0" fontId="15" fillId="0" borderId="5" xfId="2" applyNumberFormat="1" applyFont="1" applyFill="1" applyBorder="1" applyAlignment="1" applyProtection="1">
      <alignment horizontal="center" vertical="center" wrapText="1" readingOrder="1"/>
    </xf>
    <xf numFmtId="0" fontId="15" fillId="0" borderId="0" xfId="2" applyNumberFormat="1" applyFont="1" applyFill="1" applyBorder="1" applyAlignment="1" applyProtection="1">
      <alignment horizontal="center" vertical="center" wrapText="1" readingOrder="1"/>
    </xf>
    <xf numFmtId="0" fontId="31" fillId="0" borderId="5" xfId="2" applyNumberFormat="1" applyFont="1" applyFill="1" applyBorder="1" applyAlignment="1" applyProtection="1">
      <alignment horizontal="center" vertical="center" wrapText="1" readingOrder="1"/>
    </xf>
    <xf numFmtId="0" fontId="20" fillId="0" borderId="0" xfId="0" applyFont="1" applyAlignment="1">
      <alignment horizontal="center" wrapText="1"/>
    </xf>
    <xf numFmtId="0" fontId="33" fillId="3" borderId="0" xfId="0" applyFont="1" applyFill="1" applyAlignment="1">
      <alignment horizontal="center" vertical="center" readingOrder="1"/>
    </xf>
    <xf numFmtId="0" fontId="20" fillId="3" borderId="0" xfId="0" applyFont="1" applyFill="1" applyAlignment="1">
      <alignment vertical="center"/>
    </xf>
    <xf numFmtId="8" fontId="20" fillId="3" borderId="0" xfId="0" applyNumberFormat="1" applyFont="1" applyFill="1" applyAlignment="1">
      <alignment vertical="center"/>
    </xf>
    <xf numFmtId="0" fontId="4" fillId="4" borderId="0" xfId="0" applyFont="1" applyFill="1" applyAlignment="1">
      <alignment wrapText="1"/>
    </xf>
    <xf numFmtId="0" fontId="4" fillId="5" borderId="0" xfId="0" applyFont="1" applyFill="1" applyAlignment="1">
      <alignment wrapText="1"/>
    </xf>
    <xf numFmtId="1" fontId="0" fillId="5" borderId="0" xfId="0" applyNumberFormat="1" applyFill="1" applyAlignment="1">
      <alignment horizontal="center"/>
    </xf>
    <xf numFmtId="0" fontId="0" fillId="5" borderId="0" xfId="0" applyFill="1" applyAlignment="1">
      <alignment horizontal="center"/>
    </xf>
    <xf numFmtId="1" fontId="0" fillId="4" borderId="0" xfId="0" applyNumberFormat="1" applyFill="1" applyAlignment="1">
      <alignment horizontal="center"/>
    </xf>
    <xf numFmtId="0" fontId="0" fillId="4" borderId="0" xfId="0" applyFill="1" applyAlignment="1">
      <alignment horizontal="center"/>
    </xf>
    <xf numFmtId="0" fontId="4" fillId="4" borderId="0" xfId="0" applyFont="1" applyFill="1"/>
    <xf numFmtId="2" fontId="0" fillId="4" borderId="0" xfId="0" applyNumberFormat="1" applyFill="1" applyAlignment="1">
      <alignment vertical="top"/>
    </xf>
    <xf numFmtId="0" fontId="0" fillId="4" borderId="0" xfId="0" applyFill="1" applyAlignment="1">
      <alignment horizontal="left" vertical="top" wrapText="1"/>
    </xf>
    <xf numFmtId="0" fontId="0" fillId="5" borderId="0" xfId="0" applyFill="1" applyAlignment="1">
      <alignment horizontal="left" vertical="top" wrapText="1"/>
    </xf>
    <xf numFmtId="0" fontId="4" fillId="5" borderId="0" xfId="0" applyFont="1" applyFill="1" applyAlignment="1">
      <alignment horizontal="center" vertical="top"/>
    </xf>
    <xf numFmtId="1" fontId="4" fillId="5" borderId="0" xfId="0" applyNumberFormat="1" applyFont="1" applyFill="1" applyAlignment="1">
      <alignment horizontal="center"/>
    </xf>
    <xf numFmtId="0" fontId="4" fillId="4" borderId="0" xfId="0" applyFont="1" applyFill="1" applyAlignment="1">
      <alignment horizontal="center" wrapText="1"/>
    </xf>
    <xf numFmtId="0" fontId="4" fillId="5" borderId="0" xfId="0" applyFont="1" applyFill="1" applyAlignment="1">
      <alignment horizontal="center" wrapText="1"/>
    </xf>
    <xf numFmtId="0" fontId="18" fillId="3" borderId="0" xfId="0" applyFont="1" applyFill="1" applyAlignment="1">
      <alignment vertical="center" wrapText="1" readingOrder="1"/>
    </xf>
    <xf numFmtId="44" fontId="18" fillId="3" borderId="0" xfId="2" applyFont="1" applyFill="1" applyBorder="1" applyAlignment="1" applyProtection="1">
      <alignment horizontal="center" vertical="center" wrapText="1" readingOrder="1"/>
    </xf>
    <xf numFmtId="44" fontId="18" fillId="0" borderId="0" xfId="2" applyFont="1" applyFill="1" applyBorder="1" applyAlignment="1" applyProtection="1">
      <alignment horizontal="center" vertical="center" wrapText="1" readingOrder="1"/>
    </xf>
    <xf numFmtId="0" fontId="18" fillId="7" borderId="0" xfId="0" applyFont="1" applyFill="1" applyAlignment="1">
      <alignment vertical="center" wrapText="1" readingOrder="1"/>
    </xf>
    <xf numFmtId="44" fontId="18" fillId="7" borderId="0" xfId="2" applyFont="1" applyFill="1" applyBorder="1" applyAlignment="1" applyProtection="1">
      <alignment horizontal="center" vertical="center" wrapText="1" readingOrder="1"/>
    </xf>
    <xf numFmtId="0" fontId="20" fillId="0" borderId="0" xfId="0" applyFont="1" applyAlignment="1">
      <alignment wrapText="1"/>
    </xf>
    <xf numFmtId="0" fontId="16" fillId="0" borderId="0" xfId="0" applyFont="1"/>
    <xf numFmtId="165" fontId="15" fillId="9" borderId="3" xfId="0" applyNumberFormat="1" applyFont="1" applyFill="1" applyBorder="1" applyAlignment="1" applyProtection="1">
      <alignment vertical="center"/>
      <protection locked="0"/>
    </xf>
    <xf numFmtId="8" fontId="15" fillId="9" borderId="4" xfId="0" applyNumberFormat="1" applyFont="1" applyFill="1" applyBorder="1" applyAlignment="1" applyProtection="1">
      <alignment vertical="center" wrapText="1"/>
      <protection locked="0"/>
    </xf>
    <xf numFmtId="0" fontId="15" fillId="9" borderId="4" xfId="0" applyFont="1" applyFill="1" applyBorder="1" applyAlignment="1" applyProtection="1">
      <alignment vertical="center" wrapText="1"/>
      <protection locked="0"/>
    </xf>
    <xf numFmtId="0" fontId="15" fillId="9" borderId="5" xfId="0" applyFont="1" applyFill="1" applyBorder="1" applyAlignment="1" applyProtection="1">
      <alignment vertical="center" wrapText="1"/>
      <protection locked="0"/>
    </xf>
    <xf numFmtId="165" fontId="15" fillId="9" borderId="3" xfId="0" applyNumberFormat="1" applyFont="1" applyFill="1" applyBorder="1" applyAlignment="1" applyProtection="1">
      <alignment vertical="center" wrapText="1"/>
      <protection locked="0"/>
    </xf>
    <xf numFmtId="0" fontId="0" fillId="9" borderId="4" xfId="0" applyFill="1" applyBorder="1" applyAlignment="1" applyProtection="1">
      <alignment vertical="center" wrapText="1"/>
      <protection locked="0"/>
    </xf>
    <xf numFmtId="0" fontId="0" fillId="9" borderId="5" xfId="0" applyFill="1" applyBorder="1" applyAlignment="1" applyProtection="1">
      <alignment vertical="center" wrapText="1"/>
      <protection locked="0"/>
    </xf>
    <xf numFmtId="0" fontId="15" fillId="9" borderId="4" xfId="0" applyFont="1" applyFill="1" applyBorder="1" applyAlignment="1" applyProtection="1">
      <alignment horizontal="left" vertical="center" wrapText="1"/>
      <protection locked="0"/>
    </xf>
    <xf numFmtId="8" fontId="15" fillId="9" borderId="4" xfId="0" applyNumberFormat="1" applyFont="1" applyFill="1" applyBorder="1" applyAlignment="1" applyProtection="1">
      <alignment horizontal="right" vertical="center" wrapText="1"/>
      <protection locked="0"/>
    </xf>
    <xf numFmtId="0" fontId="10" fillId="0" borderId="0" xfId="1" applyFill="1" applyAlignment="1">
      <alignment wrapText="1"/>
    </xf>
    <xf numFmtId="165" fontId="15" fillId="9" borderId="8" xfId="0" applyNumberFormat="1" applyFont="1" applyFill="1" applyBorder="1" applyAlignment="1" applyProtection="1">
      <alignment vertical="center" wrapText="1"/>
      <protection locked="0"/>
    </xf>
    <xf numFmtId="8" fontId="15" fillId="9" borderId="9" xfId="0" applyNumberFormat="1" applyFont="1" applyFill="1" applyBorder="1" applyAlignment="1" applyProtection="1">
      <alignment vertical="center" wrapText="1"/>
      <protection locked="0"/>
    </xf>
    <xf numFmtId="0" fontId="15" fillId="9" borderId="9" xfId="0" applyFont="1" applyFill="1" applyBorder="1" applyAlignment="1" applyProtection="1">
      <alignment vertical="center" wrapText="1"/>
      <protection locked="0"/>
    </xf>
    <xf numFmtId="0" fontId="15" fillId="9" borderId="10" xfId="0" applyFont="1" applyFill="1" applyBorder="1" applyAlignment="1" applyProtection="1">
      <alignment vertical="center" wrapText="1"/>
      <protection locked="0"/>
    </xf>
    <xf numFmtId="165" fontId="15" fillId="3" borderId="3" xfId="0" applyNumberFormat="1" applyFont="1" applyFill="1" applyBorder="1" applyAlignment="1" applyProtection="1">
      <alignment vertical="center"/>
      <protection locked="0"/>
    </xf>
    <xf numFmtId="8" fontId="15" fillId="3" borderId="4" xfId="0" applyNumberFormat="1" applyFont="1" applyFill="1" applyBorder="1" applyAlignment="1" applyProtection="1">
      <alignment vertical="center" wrapText="1"/>
      <protection locked="0"/>
    </xf>
    <xf numFmtId="0" fontId="15" fillId="3" borderId="4" xfId="0" applyFont="1" applyFill="1" applyBorder="1" applyAlignment="1" applyProtection="1">
      <alignment vertical="center" wrapText="1"/>
      <protection locked="0"/>
    </xf>
    <xf numFmtId="0" fontId="15" fillId="3" borderId="5" xfId="0" applyFont="1" applyFill="1" applyBorder="1" applyAlignment="1" applyProtection="1">
      <alignment vertical="center" wrapText="1"/>
      <protection locked="0"/>
    </xf>
    <xf numFmtId="0" fontId="20" fillId="3" borderId="0" xfId="0" applyFont="1" applyFill="1" applyAlignment="1">
      <alignment horizontal="left" vertical="center" wrapText="1"/>
    </xf>
    <xf numFmtId="0" fontId="19" fillId="3" borderId="0" xfId="0" applyFont="1" applyFill="1" applyAlignment="1">
      <alignment horizontal="left" vertical="center" readingOrder="1"/>
    </xf>
    <xf numFmtId="164" fontId="19" fillId="3" borderId="0" xfId="0" applyNumberFormat="1" applyFont="1" applyFill="1" applyAlignment="1">
      <alignment horizontal="left" vertical="center" wrapText="1"/>
    </xf>
    <xf numFmtId="1" fontId="19" fillId="3" borderId="0" xfId="0" applyNumberFormat="1" applyFont="1" applyFill="1" applyAlignment="1">
      <alignment horizontal="center" vertical="center" wrapText="1"/>
    </xf>
    <xf numFmtId="164" fontId="33" fillId="3" borderId="0" xfId="0" applyNumberFormat="1" applyFont="1" applyFill="1" applyAlignment="1">
      <alignment horizontal="center" vertical="center" wrapText="1"/>
    </xf>
    <xf numFmtId="165" fontId="15" fillId="10" borderId="3" xfId="0" applyNumberFormat="1" applyFont="1" applyFill="1" applyBorder="1" applyAlignment="1" applyProtection="1">
      <alignment vertical="center"/>
      <protection locked="0"/>
    </xf>
    <xf numFmtId="8" fontId="15" fillId="10" borderId="4" xfId="0" applyNumberFormat="1" applyFont="1" applyFill="1" applyBorder="1" applyAlignment="1" applyProtection="1">
      <alignment vertical="center" wrapText="1"/>
      <protection locked="0"/>
    </xf>
    <xf numFmtId="0" fontId="15" fillId="10" borderId="4" xfId="0" applyFont="1" applyFill="1" applyBorder="1" applyAlignment="1" applyProtection="1">
      <alignment vertical="center" wrapText="1"/>
      <protection locked="0"/>
    </xf>
    <xf numFmtId="0" fontId="15" fillId="10" borderId="5" xfId="0" applyFont="1" applyFill="1" applyBorder="1" applyAlignment="1" applyProtection="1">
      <alignment vertical="center" wrapText="1"/>
      <protection locked="0"/>
    </xf>
    <xf numFmtId="165" fontId="15" fillId="10" borderId="3" xfId="0" applyNumberFormat="1" applyFont="1" applyFill="1" applyBorder="1" applyAlignment="1" applyProtection="1">
      <alignment vertical="center" wrapText="1"/>
      <protection locked="0"/>
    </xf>
    <xf numFmtId="0" fontId="0" fillId="10" borderId="4" xfId="0" applyFill="1" applyBorder="1" applyAlignment="1" applyProtection="1">
      <alignment vertical="center" wrapText="1"/>
      <protection locked="0"/>
    </xf>
    <xf numFmtId="0" fontId="0" fillId="10" borderId="5" xfId="0" applyFill="1" applyBorder="1" applyAlignment="1" applyProtection="1">
      <alignment vertical="center" wrapText="1"/>
      <protection locked="0"/>
    </xf>
    <xf numFmtId="0" fontId="0" fillId="10" borderId="4" xfId="0" applyFill="1" applyBorder="1" applyAlignment="1" applyProtection="1">
      <alignment horizontal="left" vertical="center" wrapText="1"/>
      <protection locked="0"/>
    </xf>
    <xf numFmtId="0" fontId="15" fillId="10" borderId="4" xfId="0" applyFont="1" applyFill="1" applyBorder="1" applyAlignment="1" applyProtection="1">
      <alignment horizontal="left" vertical="center" wrapText="1"/>
      <protection locked="0"/>
    </xf>
    <xf numFmtId="8" fontId="15" fillId="10" borderId="4" xfId="0" applyNumberFormat="1" applyFont="1" applyFill="1" applyBorder="1" applyAlignment="1" applyProtection="1">
      <alignment horizontal="right" vertical="center" wrapText="1"/>
      <protection locked="0"/>
    </xf>
    <xf numFmtId="0" fontId="0" fillId="10" borderId="5" xfId="0" applyFill="1" applyBorder="1" applyAlignment="1" applyProtection="1">
      <alignment horizontal="left" vertical="center" wrapText="1"/>
      <protection locked="0"/>
    </xf>
    <xf numFmtId="0" fontId="33" fillId="3" borderId="0" xfId="0" applyFont="1" applyFill="1" applyAlignment="1">
      <alignment horizontal="center" vertical="center" wrapText="1"/>
    </xf>
    <xf numFmtId="0" fontId="36" fillId="10" borderId="7" xfId="0" applyFont="1" applyFill="1" applyBorder="1" applyAlignment="1">
      <alignment horizontal="center" vertical="center" wrapText="1"/>
    </xf>
    <xf numFmtId="0" fontId="12" fillId="11" borderId="0" xfId="1" applyFont="1" applyFill="1" applyAlignment="1" applyProtection="1">
      <alignment horizontal="justify" vertical="center"/>
    </xf>
    <xf numFmtId="0" fontId="39" fillId="0" borderId="0" xfId="0" applyFont="1" applyAlignment="1">
      <alignment wrapText="1"/>
    </xf>
    <xf numFmtId="165" fontId="15" fillId="10" borderId="3" xfId="0" applyNumberFormat="1" applyFont="1" applyFill="1" applyBorder="1" applyAlignment="1" applyProtection="1">
      <alignment horizontal="left" vertical="center"/>
      <protection locked="0"/>
    </xf>
    <xf numFmtId="165" fontId="15" fillId="10" borderId="3" xfId="0" applyNumberFormat="1" applyFont="1" applyFill="1" applyBorder="1" applyAlignment="1" applyProtection="1">
      <alignment horizontal="left" vertical="center" wrapText="1"/>
      <protection locked="0"/>
    </xf>
    <xf numFmtId="0" fontId="0" fillId="10" borderId="4" xfId="0" applyFill="1" applyBorder="1" applyAlignment="1" applyProtection="1">
      <alignment wrapText="1"/>
      <protection locked="0"/>
    </xf>
    <xf numFmtId="0" fontId="40" fillId="12" borderId="11" xfId="0" applyFont="1" applyFill="1" applyBorder="1" applyAlignment="1" applyProtection="1">
      <alignment vertical="center" wrapText="1"/>
      <protection locked="0"/>
    </xf>
    <xf numFmtId="0" fontId="15" fillId="12" borderId="11" xfId="0" applyFont="1" applyFill="1" applyBorder="1" applyAlignment="1" applyProtection="1">
      <alignment wrapText="1"/>
      <protection locked="0"/>
    </xf>
    <xf numFmtId="0" fontId="15" fillId="0" borderId="0" xfId="0" applyFont="1" applyAlignment="1">
      <alignment horizontal="center" vertical="center" wrapText="1" readingOrder="1"/>
    </xf>
    <xf numFmtId="0" fontId="14" fillId="10" borderId="2" xfId="0" applyFont="1" applyFill="1" applyBorder="1" applyAlignment="1" applyProtection="1">
      <alignment horizontal="left" vertical="center" wrapText="1" readingOrder="1"/>
      <protection locked="0"/>
    </xf>
    <xf numFmtId="0" fontId="13" fillId="0" borderId="6" xfId="0" applyFont="1" applyBorder="1" applyAlignment="1">
      <alignment horizontal="left" vertical="center"/>
    </xf>
    <xf numFmtId="0" fontId="37" fillId="2" borderId="0" xfId="0" applyFont="1" applyFill="1" applyAlignment="1">
      <alignment horizontal="center" vertical="center"/>
    </xf>
    <xf numFmtId="0" fontId="34" fillId="10" borderId="2" xfId="0" applyFont="1" applyFill="1" applyBorder="1" applyAlignment="1" applyProtection="1">
      <alignment horizontal="left" vertical="center" wrapText="1" readingOrder="1"/>
      <protection locked="0"/>
    </xf>
    <xf numFmtId="165" fontId="34" fillId="10" borderId="2" xfId="0" applyNumberFormat="1" applyFont="1" applyFill="1" applyBorder="1" applyAlignment="1" applyProtection="1">
      <alignment horizontal="left" vertical="center" wrapText="1" readingOrder="1"/>
      <protection locked="0"/>
    </xf>
    <xf numFmtId="0" fontId="33" fillId="3" borderId="0" xfId="0" applyFont="1" applyFill="1" applyAlignment="1">
      <alignment horizontal="center" vertical="center" wrapText="1"/>
    </xf>
    <xf numFmtId="165" fontId="13" fillId="0" borderId="2" xfId="0" applyNumberFormat="1" applyFont="1" applyBorder="1" applyAlignment="1">
      <alignment horizontal="left" vertical="center" wrapText="1" readingOrder="1"/>
    </xf>
    <xf numFmtId="0" fontId="22" fillId="2" borderId="0" xfId="0" applyFont="1" applyFill="1" applyAlignment="1">
      <alignment horizontal="center" vertical="center"/>
    </xf>
    <xf numFmtId="0" fontId="5" fillId="0" borderId="0" xfId="0" applyFont="1" applyAlignment="1">
      <alignment horizontal="center" vertical="center" wrapText="1"/>
    </xf>
    <xf numFmtId="0" fontId="6" fillId="0" borderId="0" xfId="0" applyFont="1" applyAlignment="1">
      <alignment horizontal="center" vertical="center" wrapText="1"/>
    </xf>
    <xf numFmtId="0" fontId="3" fillId="0" borderId="0" xfId="0" applyFont="1" applyAlignment="1">
      <alignment horizontal="center" vertical="center" wrapText="1"/>
    </xf>
    <xf numFmtId="0" fontId="13" fillId="0" borderId="0" xfId="0" applyFont="1" applyAlignment="1">
      <alignment horizontal="center" vertical="center" wrapText="1"/>
    </xf>
    <xf numFmtId="0" fontId="8" fillId="0" borderId="0" xfId="0" applyFont="1" applyAlignment="1">
      <alignment horizontal="center" vertical="center" wrapText="1"/>
    </xf>
    <xf numFmtId="0" fontId="8" fillId="0" borderId="0" xfId="0" applyFont="1" applyAlignment="1">
      <alignment horizontal="center" vertical="center"/>
    </xf>
    <xf numFmtId="0" fontId="3" fillId="0" borderId="0" xfId="0" applyFont="1" applyAlignment="1">
      <alignment horizontal="center" vertical="center" wrapText="1" readingOrder="1"/>
    </xf>
    <xf numFmtId="0" fontId="18" fillId="3" borderId="0" xfId="0" applyFont="1" applyFill="1" applyAlignment="1">
      <alignment horizontal="center" vertical="center" wrapText="1" readingOrder="1"/>
    </xf>
    <xf numFmtId="0" fontId="3" fillId="0" borderId="1" xfId="0" applyFont="1" applyBorder="1" applyAlignment="1">
      <alignment horizontal="center" vertical="center" wrapText="1" readingOrder="1"/>
    </xf>
    <xf numFmtId="0" fontId="5" fillId="0" borderId="1" xfId="0" applyFont="1" applyBorder="1" applyAlignment="1">
      <alignment horizontal="center" vertical="center" wrapText="1" readingOrder="1"/>
    </xf>
    <xf numFmtId="0" fontId="5" fillId="0" borderId="0" xfId="0" applyFont="1" applyAlignment="1">
      <alignment horizontal="center" vertical="center" wrapText="1" readingOrder="1"/>
    </xf>
    <xf numFmtId="0" fontId="20" fillId="3" borderId="0" xfId="0" applyFont="1" applyFill="1" applyAlignment="1">
      <alignment horizontal="center" vertical="center" wrapText="1" readingOrder="1"/>
    </xf>
  </cellXfs>
  <cellStyles count="3">
    <cellStyle name="Currency" xfId="2" builtinId="4"/>
    <cellStyle name="Hyperlink" xfId="1" builtinId="8"/>
    <cellStyle name="Normal" xfId="0" builtinId="0"/>
  </cellStyles>
  <dxfs count="2">
    <dxf>
      <font>
        <color theme="1" tint="0.499984740745262"/>
      </font>
      <fill>
        <patternFill>
          <bgColor rgb="FFCCFFCC"/>
        </patternFill>
      </fill>
    </dxf>
    <dxf>
      <font>
        <color theme="1" tint="0.499984740745262"/>
      </font>
      <fill>
        <patternFill>
          <bgColor rgb="FFCCFFCC"/>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CCFFCC"/>
      <color rgb="FFCCFF66"/>
      <color rgb="FFFF9900"/>
      <color rgb="FF99FF99"/>
      <color rgb="FF00FF00"/>
      <color rgb="FF006600"/>
      <color rgb="FF008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vmlDrawing" Target="../drawings/vmlDrawing1.vml"/><Relationship Id="rId3" Type="http://schemas.openxmlformats.org/officeDocument/2006/relationships/hyperlink" Target="mailto:info@data.govt.nz" TargetMode="External"/><Relationship Id="rId7" Type="http://schemas.openxmlformats.org/officeDocument/2006/relationships/printerSettings" Target="../printerSettings/printerSettings1.bin"/><Relationship Id="rId2" Type="http://schemas.openxmlformats.org/officeDocument/2006/relationships/hyperlink" Target="https://www.publicservice.govt.nz/resources/ce-expenses-disclosure/" TargetMode="External"/><Relationship Id="rId1" Type="http://schemas.openxmlformats.org/officeDocument/2006/relationships/hyperlink" Target="https://www.data.govt.nz/toolkit/how-do-i-add-or-update-our-chief-executive-expenses/" TargetMode="External"/><Relationship Id="rId6" Type="http://schemas.openxmlformats.org/officeDocument/2006/relationships/hyperlink" Target="https://www.publicservice.govt.nz/assets/Legacy/resources/Chief-Executive-Expense-Disclosure-Guide.pdf" TargetMode="External"/><Relationship Id="rId5" Type="http://schemas.openxmlformats.org/officeDocument/2006/relationships/hyperlink" Target="https://www.data.govt.nz/toolkit/how-do-i-add-or-update-our-chief-executive-expenses/" TargetMode="External"/><Relationship Id="rId4" Type="http://schemas.openxmlformats.org/officeDocument/2006/relationships/hyperlink" Target="https://www.publicservice.govt.nz/resources/ce-expenses-disclosure/" TargetMode="External"/><Relationship Id="rId9"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A1:B62"/>
  <sheetViews>
    <sheetView topLeftCell="A34" zoomScaleNormal="100" workbookViewId="0">
      <selection activeCell="A13" sqref="A13"/>
    </sheetView>
  </sheetViews>
  <sheetFormatPr defaultColWidth="0" defaultRowHeight="14.1" zeroHeight="1"/>
  <cols>
    <col min="1" max="1" width="219.28515625" style="41" customWidth="1"/>
    <col min="2" max="2" width="33.28515625" style="40" customWidth="1"/>
    <col min="3" max="16384" width="8.7109375" hidden="1"/>
  </cols>
  <sheetData>
    <row r="1" spans="1:2" ht="23.25" customHeight="1">
      <c r="A1" s="39" t="s">
        <v>0</v>
      </c>
    </row>
    <row r="2" spans="1:2" ht="33" customHeight="1">
      <c r="A2" s="103" t="s">
        <v>1</v>
      </c>
    </row>
    <row r="3" spans="1:2" ht="17.25" customHeight="1"/>
    <row r="4" spans="1:2" ht="23.25" customHeight="1">
      <c r="A4" s="129" t="s">
        <v>2</v>
      </c>
    </row>
    <row r="5" spans="1:2" ht="17.25" customHeight="1"/>
    <row r="6" spans="1:2" ht="23.25" customHeight="1">
      <c r="A6" s="42" t="s">
        <v>3</v>
      </c>
    </row>
    <row r="7" spans="1:2" ht="17.25" customHeight="1">
      <c r="A7" s="43" t="s">
        <v>4</v>
      </c>
    </row>
    <row r="8" spans="1:2" ht="17.25" customHeight="1">
      <c r="A8" s="43" t="s">
        <v>5</v>
      </c>
    </row>
    <row r="9" spans="1:2" ht="17.25" customHeight="1">
      <c r="A9" s="43"/>
    </row>
    <row r="10" spans="1:2" ht="23.25" customHeight="1">
      <c r="A10" s="42" t="s">
        <v>6</v>
      </c>
      <c r="B10" s="69" t="s">
        <v>7</v>
      </c>
    </row>
    <row r="11" spans="1:2" ht="17.25" customHeight="1">
      <c r="A11" s="44" t="s">
        <v>8</v>
      </c>
    </row>
    <row r="12" spans="1:2" ht="17.25" customHeight="1">
      <c r="A12" s="43" t="s">
        <v>9</v>
      </c>
    </row>
    <row r="13" spans="1:2" ht="17.25" customHeight="1">
      <c r="A13" s="43" t="s">
        <v>10</v>
      </c>
    </row>
    <row r="14" spans="1:2" ht="17.25" customHeight="1">
      <c r="A14" s="45" t="s">
        <v>11</v>
      </c>
    </row>
    <row r="15" spans="1:2" ht="17.25" customHeight="1">
      <c r="A15" s="43" t="s">
        <v>12</v>
      </c>
    </row>
    <row r="16" spans="1:2" ht="17.25" customHeight="1">
      <c r="A16" s="43"/>
    </row>
    <row r="17" spans="1:1" ht="23.25" customHeight="1">
      <c r="A17" s="42" t="s">
        <v>13</v>
      </c>
    </row>
    <row r="18" spans="1:1" ht="17.25" customHeight="1">
      <c r="A18" s="45" t="s">
        <v>14</v>
      </c>
    </row>
    <row r="19" spans="1:1" ht="17.25" customHeight="1">
      <c r="A19" s="45" t="s">
        <v>15</v>
      </c>
    </row>
    <row r="20" spans="1:1" ht="17.25" customHeight="1">
      <c r="A20" s="65" t="s">
        <v>16</v>
      </c>
    </row>
    <row r="21" spans="1:1" ht="17.25" customHeight="1">
      <c r="A21" s="46"/>
    </row>
    <row r="22" spans="1:1" ht="23.25" customHeight="1">
      <c r="A22" s="42" t="s">
        <v>17</v>
      </c>
    </row>
    <row r="23" spans="1:1" ht="17.25" customHeight="1">
      <c r="A23" s="46" t="s">
        <v>18</v>
      </c>
    </row>
    <row r="24" spans="1:1" ht="17.25" customHeight="1">
      <c r="A24" s="46"/>
    </row>
    <row r="25" spans="1:1" ht="23.25" customHeight="1">
      <c r="A25" s="42" t="s">
        <v>19</v>
      </c>
    </row>
    <row r="26" spans="1:1" ht="17.25" customHeight="1">
      <c r="A26" s="47" t="s">
        <v>20</v>
      </c>
    </row>
    <row r="27" spans="1:1" ht="32.25" customHeight="1">
      <c r="A27" s="45" t="s">
        <v>21</v>
      </c>
    </row>
    <row r="28" spans="1:1" ht="17.25" customHeight="1">
      <c r="A28" s="47" t="s">
        <v>22</v>
      </c>
    </row>
    <row r="29" spans="1:1" ht="32.25" customHeight="1">
      <c r="A29" s="45" t="s">
        <v>23</v>
      </c>
    </row>
    <row r="30" spans="1:1" ht="17.25" customHeight="1">
      <c r="A30" s="47" t="s">
        <v>24</v>
      </c>
    </row>
    <row r="31" spans="1:1" ht="17.25" customHeight="1">
      <c r="A31" s="45" t="s">
        <v>25</v>
      </c>
    </row>
    <row r="32" spans="1:1" ht="17.25" customHeight="1">
      <c r="A32" s="47" t="s">
        <v>26</v>
      </c>
    </row>
    <row r="33" spans="1:1" ht="32.25" customHeight="1">
      <c r="A33" s="45" t="s">
        <v>27</v>
      </c>
    </row>
    <row r="34" spans="1:1" ht="32.25" customHeight="1">
      <c r="A34" s="44" t="s">
        <v>28</v>
      </c>
    </row>
    <row r="35" spans="1:1" ht="17.25" customHeight="1">
      <c r="A35" s="47" t="s">
        <v>29</v>
      </c>
    </row>
    <row r="36" spans="1:1" ht="32.25" customHeight="1">
      <c r="A36" s="45" t="s">
        <v>30</v>
      </c>
    </row>
    <row r="37" spans="1:1" ht="32.25" customHeight="1">
      <c r="A37" s="45" t="s">
        <v>31</v>
      </c>
    </row>
    <row r="38" spans="1:1" ht="32.25" customHeight="1">
      <c r="A38" s="45" t="s">
        <v>32</v>
      </c>
    </row>
    <row r="39" spans="1:1" ht="17.25" customHeight="1">
      <c r="A39" s="44"/>
    </row>
    <row r="40" spans="1:1" ht="22.5" customHeight="1">
      <c r="A40" s="42" t="s">
        <v>33</v>
      </c>
    </row>
    <row r="41" spans="1:1" ht="17.25" customHeight="1">
      <c r="A41" s="51" t="s">
        <v>34</v>
      </c>
    </row>
    <row r="42" spans="1:1" ht="17.25" customHeight="1">
      <c r="A42" s="48" t="s">
        <v>35</v>
      </c>
    </row>
    <row r="43" spans="1:1" ht="17.25" customHeight="1">
      <c r="A43" s="46" t="s">
        <v>36</v>
      </c>
    </row>
    <row r="44" spans="1:1" ht="32.25" customHeight="1">
      <c r="A44" s="46" t="s">
        <v>37</v>
      </c>
    </row>
    <row r="45" spans="1:1" ht="32.25" customHeight="1">
      <c r="A45" s="46" t="s">
        <v>38</v>
      </c>
    </row>
    <row r="46" spans="1:1" ht="17.25" customHeight="1">
      <c r="A46" s="49" t="s">
        <v>39</v>
      </c>
    </row>
    <row r="47" spans="1:1" ht="32.25" customHeight="1">
      <c r="A47" s="45" t="s">
        <v>40</v>
      </c>
    </row>
    <row r="48" spans="1:1" ht="32.25" customHeight="1">
      <c r="A48" s="45" t="s">
        <v>41</v>
      </c>
    </row>
    <row r="49" spans="1:1" ht="32.25" customHeight="1">
      <c r="A49" s="46" t="s">
        <v>42</v>
      </c>
    </row>
    <row r="50" spans="1:1" ht="17.25" customHeight="1">
      <c r="A50" s="46" t="s">
        <v>43</v>
      </c>
    </row>
    <row r="51" spans="1:1">
      <c r="A51" s="46" t="s">
        <v>44</v>
      </c>
    </row>
    <row r="52" spans="1:1" ht="17.25" customHeight="1">
      <c r="A52" s="46"/>
    </row>
    <row r="53" spans="1:1" ht="22.5" customHeight="1">
      <c r="A53" s="42" t="s">
        <v>45</v>
      </c>
    </row>
    <row r="54" spans="1:1" ht="32.25" customHeight="1">
      <c r="A54" s="131" t="s">
        <v>46</v>
      </c>
    </row>
    <row r="55" spans="1:1" ht="17.25" customHeight="1">
      <c r="A55" s="50" t="s">
        <v>47</v>
      </c>
    </row>
    <row r="56" spans="1:1" ht="17.25" customHeight="1">
      <c r="A56" s="51" t="s">
        <v>48</v>
      </c>
    </row>
    <row r="57" spans="1:1" ht="17.25" customHeight="1">
      <c r="A57" s="65" t="s">
        <v>49</v>
      </c>
    </row>
    <row r="58" spans="1:1" ht="17.25" customHeight="1">
      <c r="A58" s="130" t="s">
        <v>50</v>
      </c>
    </row>
    <row r="59" spans="1:1"/>
    <row r="61" spans="1:1" hidden="1">
      <c r="A61" s="52"/>
    </row>
    <row r="62" spans="1:1"/>
  </sheetData>
  <hyperlinks>
    <hyperlink ref="A20" r:id="rId1" xr:uid="{00000000-0004-0000-0000-000000000000}"/>
    <hyperlink ref="A41" r:id="rId2" xr:uid="{00000000-0004-0000-0000-000001000000}"/>
    <hyperlink ref="A56" r:id="rId3" display="mailto:info@data.govt.nz" xr:uid="{00000000-0004-0000-0000-000003000000}"/>
    <hyperlink ref="A58" r:id="rId4" xr:uid="{00000000-0004-0000-0000-000004000000}"/>
    <hyperlink ref="A57" r:id="rId5" display="They are posted on agency websites and linked to www.data.govt.nz. See: https://www.data.govt.nz/toolkit/how-do-i-add-or-update-our-chief-executive-expenses/" xr:uid="{00000000-0004-0000-0000-000007000000}"/>
    <hyperlink ref="A2" r:id="rId6" display="https://www.publicservice.govt.nz/assets/Legacy/resources/Chief-Executive-Expense-Disclosure-Guide.pdf" xr:uid="{5BCCB646-AAC4-46B9-B1FF-55A40DD85E73}"/>
  </hyperlinks>
  <pageMargins left="0.70866141732283472" right="0.70866141732283472" top="0.74803149606299213" bottom="0.74803149606299213" header="0.31496062992125984" footer="0.31496062992125984"/>
  <pageSetup paperSize="8" orientation="landscape" r:id="rId7"/>
  <headerFooter>
    <oddFooter>&amp;LCE Expense Disclosure Workbook 2018&amp;RWorksheet - Guidance</oddFooter>
  </headerFooter>
  <legacyDrawing r:id="rId8"/>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3" tint="0.39997558519241921"/>
    <pageSetUpPr fitToPage="1"/>
  </sheetPr>
  <dimension ref="A1:K61"/>
  <sheetViews>
    <sheetView tabSelected="1" zoomScaleNormal="100" workbookViewId="0">
      <selection activeCell="A9" sqref="A9:F9"/>
    </sheetView>
  </sheetViews>
  <sheetFormatPr defaultColWidth="0" defaultRowHeight="12.6" zeroHeight="1"/>
  <cols>
    <col min="1" max="1" width="35.7109375" customWidth="1"/>
    <col min="2" max="2" width="21.5703125" customWidth="1"/>
    <col min="3" max="3" width="33.5703125" customWidth="1"/>
    <col min="4" max="4" width="4.42578125" customWidth="1"/>
    <col min="5" max="5" width="29" customWidth="1"/>
    <col min="6" max="6" width="19" customWidth="1"/>
    <col min="7" max="7" width="42" customWidth="1"/>
    <col min="8" max="11" width="9.140625" hidden="1" customWidth="1"/>
    <col min="12" max="16384" width="9.140625" hidden="1"/>
  </cols>
  <sheetData>
    <row r="1" spans="1:11" ht="26.25" customHeight="1">
      <c r="A1" s="140" t="s">
        <v>51</v>
      </c>
      <c r="B1" s="140"/>
      <c r="C1" s="140"/>
      <c r="D1" s="140"/>
      <c r="E1" s="140"/>
      <c r="F1" s="140"/>
      <c r="G1" s="17"/>
      <c r="H1" s="17"/>
      <c r="I1" s="17"/>
      <c r="J1" s="17"/>
      <c r="K1" s="17"/>
    </row>
    <row r="2" spans="1:11" ht="21" customHeight="1">
      <c r="A2" s="3" t="s">
        <v>52</v>
      </c>
      <c r="B2" s="141" t="s">
        <v>53</v>
      </c>
      <c r="C2" s="141"/>
      <c r="D2" s="141"/>
      <c r="E2" s="141"/>
      <c r="F2" s="141"/>
      <c r="G2" s="17"/>
      <c r="H2" s="17"/>
      <c r="I2" s="17"/>
      <c r="J2" s="17"/>
      <c r="K2" s="17"/>
    </row>
    <row r="3" spans="1:11" ht="15.6">
      <c r="A3" s="3" t="s">
        <v>54</v>
      </c>
      <c r="B3" s="141" t="s">
        <v>55</v>
      </c>
      <c r="C3" s="141"/>
      <c r="D3" s="141"/>
      <c r="E3" s="141"/>
      <c r="F3" s="141"/>
      <c r="G3" s="17"/>
      <c r="H3" s="17"/>
      <c r="I3" s="17"/>
      <c r="J3" s="17"/>
      <c r="K3" s="17"/>
    </row>
    <row r="4" spans="1:11" ht="21" customHeight="1">
      <c r="A4" s="3" t="s">
        <v>56</v>
      </c>
      <c r="B4" s="142">
        <v>45839</v>
      </c>
      <c r="C4" s="142"/>
      <c r="D4" s="142"/>
      <c r="E4" s="142"/>
      <c r="F4" s="142"/>
      <c r="G4" s="17"/>
      <c r="H4" s="17"/>
      <c r="I4" s="17"/>
      <c r="J4" s="17"/>
      <c r="K4" s="17"/>
    </row>
    <row r="5" spans="1:11" ht="21" customHeight="1">
      <c r="A5" s="3" t="s">
        <v>57</v>
      </c>
      <c r="B5" s="142">
        <v>46203</v>
      </c>
      <c r="C5" s="142"/>
      <c r="D5" s="142"/>
      <c r="E5" s="142"/>
      <c r="F5" s="142"/>
      <c r="G5" s="17"/>
      <c r="H5" s="17"/>
      <c r="I5" s="17"/>
      <c r="J5" s="17"/>
      <c r="K5" s="17"/>
    </row>
    <row r="6" spans="1:11" ht="21" customHeight="1">
      <c r="A6" s="3" t="s">
        <v>58</v>
      </c>
      <c r="B6" s="139" t="str">
        <f>IF(AND(Travel!B7&lt;&gt;A30,Hospitality!B7&lt;&gt;A30,'All other expenses'!B7&lt;&gt;A30,'Gifts and benefits'!B7&lt;&gt;A30),A31,IF(AND(Travel!B7=A30,Hospitality!B7=A30,'All other expenses'!B7=A30,'Gifts and benefits'!B7=A30),A33,A32))</f>
        <v>Data and totals checked on all sheets</v>
      </c>
      <c r="C6" s="139"/>
      <c r="D6" s="139"/>
      <c r="E6" s="139"/>
      <c r="F6" s="139"/>
      <c r="G6" s="23"/>
      <c r="H6" s="17"/>
      <c r="I6" s="17"/>
      <c r="J6" s="17"/>
      <c r="K6" s="17"/>
    </row>
    <row r="7" spans="1:11" ht="30.95">
      <c r="A7" s="3" t="s">
        <v>59</v>
      </c>
      <c r="B7" s="138" t="s">
        <v>60</v>
      </c>
      <c r="C7" s="138"/>
      <c r="D7" s="138"/>
      <c r="E7" s="138"/>
      <c r="F7" s="138"/>
      <c r="G7" s="23"/>
      <c r="H7" s="17"/>
      <c r="I7" s="17"/>
      <c r="J7" s="17"/>
      <c r="K7" s="17"/>
    </row>
    <row r="8" spans="1:11" ht="25.5" customHeight="1">
      <c r="A8" s="3" t="s">
        <v>61</v>
      </c>
      <c r="B8" s="138" t="s">
        <v>62</v>
      </c>
      <c r="C8" s="138"/>
      <c r="D8" s="138"/>
      <c r="E8" s="138"/>
      <c r="F8" s="138"/>
      <c r="G8" s="23"/>
      <c r="H8" s="17"/>
      <c r="I8" s="17"/>
      <c r="J8" s="17"/>
      <c r="K8" s="17"/>
    </row>
    <row r="9" spans="1:11" ht="66.75" customHeight="1">
      <c r="A9" s="137" t="s">
        <v>63</v>
      </c>
      <c r="B9" s="137"/>
      <c r="C9" s="137"/>
      <c r="D9" s="137"/>
      <c r="E9" s="137"/>
      <c r="F9" s="137"/>
      <c r="G9" s="23"/>
      <c r="H9" s="17"/>
      <c r="I9" s="17"/>
      <c r="J9" s="17"/>
      <c r="K9" s="17"/>
    </row>
    <row r="10" spans="1:11" s="93" customFormat="1" ht="36" customHeight="1">
      <c r="A10" s="87" t="s">
        <v>64</v>
      </c>
      <c r="B10" s="88" t="s">
        <v>65</v>
      </c>
      <c r="C10" s="88" t="s">
        <v>66</v>
      </c>
      <c r="D10" s="89"/>
      <c r="E10" s="90" t="s">
        <v>29</v>
      </c>
      <c r="F10" s="91" t="s">
        <v>67</v>
      </c>
      <c r="G10" s="92"/>
      <c r="H10" s="92"/>
      <c r="I10" s="92"/>
      <c r="J10" s="92"/>
      <c r="K10" s="92"/>
    </row>
    <row r="11" spans="1:11" ht="27.75" customHeight="1">
      <c r="A11" s="8" t="s">
        <v>68</v>
      </c>
      <c r="B11" s="59">
        <f>B15+B16+B17</f>
        <v>24537.769999999993</v>
      </c>
      <c r="C11" s="66" t="str">
        <f>IF(Travel!B6="",A34,Travel!B6)</f>
        <v>Figures exclude GST</v>
      </c>
      <c r="D11" s="6"/>
      <c r="E11" s="8" t="s">
        <v>69</v>
      </c>
      <c r="F11" s="33">
        <f>'Gifts and benefits'!C23</f>
        <v>7</v>
      </c>
      <c r="G11" s="29"/>
      <c r="H11" s="29"/>
      <c r="I11" s="29"/>
      <c r="J11" s="29"/>
      <c r="K11" s="29"/>
    </row>
    <row r="12" spans="1:11" ht="27.75" customHeight="1">
      <c r="A12" s="8" t="s">
        <v>24</v>
      </c>
      <c r="B12" s="59">
        <f>Hospitality!B24</f>
        <v>181.59</v>
      </c>
      <c r="C12" s="66" t="str">
        <f>IF(Hospitality!B6="",A34,Hospitality!B6)</f>
        <v>Figures exclude GST</v>
      </c>
      <c r="D12" s="6"/>
      <c r="E12" s="8" t="s">
        <v>70</v>
      </c>
      <c r="F12" s="33">
        <f>'Gifts and benefits'!C24</f>
        <v>4</v>
      </c>
      <c r="G12" s="29"/>
      <c r="H12" s="29"/>
      <c r="I12" s="29"/>
      <c r="J12" s="29"/>
      <c r="K12" s="29"/>
    </row>
    <row r="13" spans="1:11" ht="27.75" customHeight="1">
      <c r="A13" s="8" t="s">
        <v>71</v>
      </c>
      <c r="B13" s="59">
        <f>'All other expenses'!B21</f>
        <v>3203.4499999999994</v>
      </c>
      <c r="C13" s="66" t="str">
        <f>IF('All other expenses'!B6="",A34,'All other expenses'!B6)</f>
        <v>Figures exclude GST</v>
      </c>
      <c r="D13" s="6"/>
      <c r="E13" s="8" t="s">
        <v>72</v>
      </c>
      <c r="F13" s="33">
        <f>'Gifts and benefits'!C25</f>
        <v>3</v>
      </c>
      <c r="G13" s="17"/>
      <c r="H13" s="17"/>
      <c r="I13" s="17"/>
      <c r="J13" s="17"/>
      <c r="K13" s="17"/>
    </row>
    <row r="14" spans="1:11" ht="12.75" customHeight="1">
      <c r="A14" s="7"/>
      <c r="B14" s="60"/>
      <c r="C14" s="67"/>
      <c r="D14" s="34"/>
      <c r="E14" s="6"/>
      <c r="F14" s="35"/>
      <c r="G14" s="17"/>
      <c r="H14" s="17"/>
      <c r="I14" s="17"/>
      <c r="J14" s="17"/>
      <c r="K14" s="17"/>
    </row>
    <row r="15" spans="1:11" ht="27.75" customHeight="1">
      <c r="A15" s="9" t="s">
        <v>73</v>
      </c>
      <c r="B15" s="61">
        <f>Travel!B15</f>
        <v>0</v>
      </c>
      <c r="C15" s="68" t="str">
        <f>C11</f>
        <v>Figures exclude GST</v>
      </c>
      <c r="D15" s="6"/>
      <c r="E15" s="6"/>
      <c r="F15" s="35"/>
      <c r="G15" s="17"/>
      <c r="H15" s="17"/>
      <c r="I15" s="17"/>
      <c r="J15" s="17"/>
      <c r="K15" s="17"/>
    </row>
    <row r="16" spans="1:11" ht="27.75" customHeight="1">
      <c r="A16" s="9" t="s">
        <v>74</v>
      </c>
      <c r="B16" s="61">
        <f>Travel!B113</f>
        <v>24537.769999999993</v>
      </c>
      <c r="C16" s="68" t="str">
        <f>C11</f>
        <v>Figures exclude GST</v>
      </c>
      <c r="D16" s="36"/>
      <c r="E16" s="6"/>
      <c r="F16" s="37"/>
      <c r="G16" s="17"/>
      <c r="H16" s="17"/>
      <c r="I16" s="17"/>
      <c r="J16" s="17"/>
      <c r="K16" s="17"/>
    </row>
    <row r="17" spans="1:11" ht="27.75" customHeight="1">
      <c r="A17" s="9" t="s">
        <v>75</v>
      </c>
      <c r="B17" s="61">
        <f>Travel!B121</f>
        <v>0</v>
      </c>
      <c r="C17" s="68" t="str">
        <f>C11</f>
        <v>Figures exclude GST</v>
      </c>
      <c r="D17" s="6"/>
      <c r="E17" s="6"/>
      <c r="F17" s="37"/>
      <c r="G17" s="17"/>
      <c r="H17" s="17"/>
      <c r="I17" s="17"/>
      <c r="J17" s="17"/>
      <c r="K17" s="17"/>
    </row>
    <row r="18" spans="1:11" ht="27.75" customHeight="1">
      <c r="A18" s="17"/>
      <c r="B18" s="19"/>
      <c r="C18" s="17"/>
      <c r="D18" s="5"/>
      <c r="E18" s="5"/>
      <c r="F18" s="28"/>
      <c r="G18" s="17"/>
      <c r="H18" s="17"/>
      <c r="I18" s="17"/>
      <c r="J18" s="17"/>
      <c r="K18" s="17"/>
    </row>
    <row r="19" spans="1:11" ht="12.95">
      <c r="A19" s="18" t="s">
        <v>76</v>
      </c>
      <c r="B19" s="19"/>
      <c r="C19" s="17"/>
      <c r="D19" s="17"/>
      <c r="E19" s="17"/>
      <c r="F19" s="17"/>
      <c r="G19" s="17"/>
      <c r="H19" s="17"/>
      <c r="I19" s="17"/>
      <c r="J19" s="17"/>
      <c r="K19" s="17"/>
    </row>
    <row r="20" spans="1:11">
      <c r="A20" s="20" t="s">
        <v>77</v>
      </c>
      <c r="D20" s="17"/>
      <c r="E20" s="17"/>
      <c r="F20" s="17"/>
      <c r="G20" s="17"/>
      <c r="H20" s="17"/>
      <c r="I20" s="17"/>
      <c r="J20" s="17"/>
      <c r="K20" s="17"/>
    </row>
    <row r="21" spans="1:11" ht="12.6" customHeight="1">
      <c r="A21" s="20" t="s">
        <v>78</v>
      </c>
      <c r="D21" s="17"/>
      <c r="E21" s="17"/>
      <c r="F21" s="17"/>
      <c r="G21" s="17"/>
      <c r="H21" s="17"/>
      <c r="I21" s="17"/>
      <c r="J21" s="17"/>
      <c r="K21" s="17"/>
    </row>
    <row r="22" spans="1:11" ht="12.6" customHeight="1">
      <c r="A22" s="20" t="s">
        <v>79</v>
      </c>
      <c r="D22" s="17"/>
      <c r="E22" s="17"/>
      <c r="F22" s="17"/>
      <c r="G22" s="17"/>
      <c r="H22" s="17"/>
      <c r="I22" s="17"/>
      <c r="J22" s="17"/>
      <c r="K22" s="17"/>
    </row>
    <row r="23" spans="1:11" ht="12.6" customHeight="1">
      <c r="A23" s="20" t="s">
        <v>80</v>
      </c>
      <c r="D23" s="17"/>
      <c r="E23" s="17"/>
      <c r="F23" s="17"/>
      <c r="G23" s="17"/>
      <c r="H23" s="17"/>
      <c r="I23" s="17"/>
      <c r="J23" s="17"/>
      <c r="K23" s="17"/>
    </row>
    <row r="24" spans="1:11">
      <c r="A24" s="26"/>
      <c r="B24" s="17"/>
      <c r="C24" s="17"/>
      <c r="D24" s="17"/>
      <c r="E24" s="17"/>
      <c r="F24" s="17"/>
      <c r="G24" s="17"/>
      <c r="H24" s="17"/>
      <c r="I24" s="17"/>
      <c r="J24" s="17"/>
      <c r="K24" s="17"/>
    </row>
    <row r="25" spans="1:11" ht="12.95" hidden="1">
      <c r="A25" s="12" t="s">
        <v>81</v>
      </c>
      <c r="B25" s="13"/>
      <c r="C25" s="13"/>
      <c r="D25" s="13"/>
      <c r="E25" s="13"/>
      <c r="F25" s="13"/>
      <c r="G25" s="17"/>
      <c r="H25" s="17"/>
      <c r="I25" s="17"/>
      <c r="J25" s="17"/>
      <c r="K25" s="17"/>
    </row>
    <row r="26" spans="1:11" ht="12.75" hidden="1" customHeight="1">
      <c r="A26" s="11" t="s">
        <v>82</v>
      </c>
      <c r="B26" s="4"/>
      <c r="C26" s="4"/>
      <c r="D26" s="11"/>
      <c r="E26" s="11"/>
      <c r="F26" s="11"/>
      <c r="G26" s="17"/>
      <c r="H26" s="17"/>
      <c r="I26" s="17"/>
      <c r="J26" s="17"/>
      <c r="K26" s="17"/>
    </row>
    <row r="27" spans="1:11" hidden="1">
      <c r="A27" s="10" t="s">
        <v>83</v>
      </c>
      <c r="B27" s="10"/>
      <c r="C27" s="10"/>
      <c r="D27" s="10"/>
      <c r="E27" s="10"/>
      <c r="F27" s="10"/>
      <c r="G27" s="17"/>
      <c r="H27" s="17"/>
      <c r="I27" s="17"/>
      <c r="J27" s="17"/>
      <c r="K27" s="17"/>
    </row>
    <row r="28" spans="1:11" hidden="1">
      <c r="A28" s="10" t="s">
        <v>84</v>
      </c>
      <c r="B28" s="10"/>
      <c r="C28" s="10"/>
      <c r="D28" s="10"/>
      <c r="E28" s="10"/>
      <c r="F28" s="10"/>
      <c r="G28" s="17"/>
      <c r="H28" s="17"/>
      <c r="I28" s="17"/>
      <c r="J28" s="17"/>
      <c r="K28" s="17"/>
    </row>
    <row r="29" spans="1:11" hidden="1">
      <c r="A29" s="11" t="s">
        <v>85</v>
      </c>
      <c r="B29" s="11"/>
      <c r="C29" s="11"/>
      <c r="D29" s="11"/>
      <c r="E29" s="11"/>
      <c r="F29" s="11"/>
      <c r="G29" s="17"/>
      <c r="H29" s="17"/>
      <c r="I29" s="17"/>
      <c r="J29" s="17"/>
      <c r="K29" s="17"/>
    </row>
    <row r="30" spans="1:11" hidden="1">
      <c r="A30" s="11" t="s">
        <v>86</v>
      </c>
      <c r="B30" s="11"/>
      <c r="C30" s="11"/>
      <c r="D30" s="11"/>
      <c r="E30" s="11"/>
      <c r="F30" s="11"/>
      <c r="G30" s="17"/>
      <c r="H30" s="17"/>
      <c r="I30" s="17"/>
      <c r="J30" s="17"/>
      <c r="K30" s="17"/>
    </row>
    <row r="31" spans="1:11" hidden="1">
      <c r="A31" s="10" t="s">
        <v>87</v>
      </c>
      <c r="B31" s="10"/>
      <c r="C31" s="10"/>
      <c r="D31" s="10"/>
      <c r="E31" s="10"/>
      <c r="F31" s="10"/>
      <c r="G31" s="17"/>
      <c r="H31" s="17"/>
      <c r="I31" s="17"/>
      <c r="J31" s="17"/>
      <c r="K31" s="17"/>
    </row>
    <row r="32" spans="1:11" hidden="1">
      <c r="A32" s="10" t="s">
        <v>88</v>
      </c>
      <c r="B32" s="10"/>
      <c r="C32" s="10"/>
      <c r="D32" s="10"/>
      <c r="E32" s="10"/>
      <c r="F32" s="10"/>
      <c r="G32" s="17"/>
      <c r="H32" s="17"/>
      <c r="I32" s="17"/>
      <c r="J32" s="17"/>
      <c r="K32" s="17"/>
    </row>
    <row r="33" spans="1:11" hidden="1">
      <c r="A33" s="10" t="s">
        <v>89</v>
      </c>
      <c r="B33" s="10"/>
      <c r="C33" s="10"/>
      <c r="D33" s="10"/>
      <c r="E33" s="10"/>
      <c r="F33" s="10"/>
      <c r="G33" s="17"/>
      <c r="H33" s="17"/>
      <c r="I33" s="17"/>
      <c r="J33" s="17"/>
      <c r="K33" s="17"/>
    </row>
    <row r="34" spans="1:11" hidden="1">
      <c r="A34" s="11" t="s">
        <v>90</v>
      </c>
      <c r="B34" s="11"/>
      <c r="C34" s="11"/>
      <c r="D34" s="11"/>
      <c r="E34" s="11"/>
      <c r="F34" s="11"/>
      <c r="G34" s="17"/>
      <c r="H34" s="17"/>
      <c r="I34" s="17"/>
      <c r="J34" s="17"/>
      <c r="K34" s="17"/>
    </row>
    <row r="35" spans="1:11" hidden="1">
      <c r="A35" s="11" t="s">
        <v>91</v>
      </c>
      <c r="B35" s="11"/>
      <c r="C35" s="11"/>
      <c r="D35" s="11"/>
      <c r="E35" s="11"/>
      <c r="F35" s="11"/>
      <c r="G35" s="17"/>
      <c r="H35" s="17"/>
      <c r="I35" s="17"/>
      <c r="J35" s="17"/>
      <c r="K35" s="17"/>
    </row>
    <row r="36" spans="1:11" hidden="1">
      <c r="A36" s="10" t="s">
        <v>92</v>
      </c>
      <c r="B36" s="63"/>
      <c r="C36" s="63"/>
      <c r="D36" s="63"/>
      <c r="E36" s="63"/>
      <c r="F36" s="63"/>
      <c r="G36" s="17"/>
      <c r="H36" s="17"/>
      <c r="I36" s="17"/>
      <c r="J36" s="17"/>
      <c r="K36" s="17"/>
    </row>
    <row r="37" spans="1:11" hidden="1">
      <c r="A37" s="10" t="s">
        <v>60</v>
      </c>
      <c r="B37" s="63"/>
      <c r="C37" s="63"/>
      <c r="D37" s="63"/>
      <c r="E37" s="63"/>
      <c r="F37" s="63"/>
      <c r="G37" s="17"/>
      <c r="H37" s="17"/>
      <c r="I37" s="17"/>
      <c r="J37" s="17"/>
      <c r="K37" s="17"/>
    </row>
    <row r="38" spans="1:11" hidden="1">
      <c r="A38" s="10" t="s">
        <v>93</v>
      </c>
      <c r="B38" s="63"/>
      <c r="C38" s="63"/>
      <c r="D38" s="63"/>
      <c r="E38" s="63"/>
      <c r="F38" s="63"/>
      <c r="G38" s="17"/>
      <c r="H38" s="17"/>
      <c r="I38" s="17"/>
      <c r="J38" s="17"/>
      <c r="K38" s="17"/>
    </row>
    <row r="39" spans="1:11" hidden="1">
      <c r="A39" s="11" t="s">
        <v>94</v>
      </c>
      <c r="B39" s="4"/>
      <c r="C39" s="4"/>
      <c r="D39" s="4"/>
      <c r="E39" s="4"/>
      <c r="F39" s="4"/>
      <c r="G39" s="17"/>
      <c r="H39" s="17"/>
      <c r="I39" s="17"/>
      <c r="J39" s="17"/>
      <c r="K39" s="17"/>
    </row>
    <row r="40" spans="1:11" hidden="1">
      <c r="A40" s="4" t="s">
        <v>95</v>
      </c>
      <c r="B40" s="4"/>
      <c r="C40" s="4"/>
      <c r="D40" s="4"/>
      <c r="E40" s="4"/>
      <c r="F40" s="4"/>
      <c r="G40" s="17"/>
      <c r="H40" s="17"/>
      <c r="I40" s="17"/>
      <c r="J40" s="17"/>
      <c r="K40" s="17"/>
    </row>
    <row r="41" spans="1:11" hidden="1">
      <c r="A41" s="4" t="s">
        <v>96</v>
      </c>
      <c r="B41" s="4"/>
      <c r="C41" s="4"/>
      <c r="D41" s="4"/>
      <c r="E41" s="4"/>
      <c r="F41" s="4"/>
      <c r="G41" s="17"/>
      <c r="H41" s="17"/>
      <c r="I41" s="17"/>
      <c r="J41" s="17"/>
      <c r="K41" s="17"/>
    </row>
    <row r="42" spans="1:11" hidden="1">
      <c r="A42" s="4" t="s">
        <v>97</v>
      </c>
      <c r="B42" s="4"/>
      <c r="C42" s="4"/>
      <c r="D42" s="4"/>
      <c r="E42" s="4"/>
      <c r="F42" s="4"/>
      <c r="G42" s="17"/>
      <c r="H42" s="17"/>
      <c r="I42" s="17"/>
      <c r="J42" s="17"/>
      <c r="K42" s="17"/>
    </row>
    <row r="43" spans="1:11" hidden="1">
      <c r="A43" s="4" t="s">
        <v>98</v>
      </c>
      <c r="B43" s="4"/>
      <c r="C43" s="4"/>
      <c r="D43" s="4"/>
      <c r="E43" s="4"/>
      <c r="F43" s="4"/>
      <c r="G43" s="17"/>
      <c r="H43" s="17"/>
      <c r="I43" s="17"/>
      <c r="J43" s="17"/>
      <c r="K43" s="17"/>
    </row>
    <row r="44" spans="1:11" hidden="1">
      <c r="A44" s="4" t="s">
        <v>99</v>
      </c>
      <c r="B44" s="4"/>
      <c r="C44" s="4"/>
      <c r="D44" s="4"/>
      <c r="E44" s="4"/>
      <c r="F44" s="4"/>
      <c r="G44" s="17"/>
      <c r="H44" s="17"/>
      <c r="I44" s="17"/>
      <c r="J44" s="17"/>
      <c r="K44" s="17"/>
    </row>
    <row r="45" spans="1:11" hidden="1">
      <c r="A45" s="64" t="s">
        <v>100</v>
      </c>
      <c r="B45" s="63"/>
      <c r="C45" s="63"/>
      <c r="D45" s="63"/>
      <c r="E45" s="63"/>
      <c r="F45" s="63"/>
      <c r="G45" s="17"/>
      <c r="H45" s="17"/>
      <c r="I45" s="17"/>
      <c r="J45" s="17"/>
      <c r="K45" s="17"/>
    </row>
    <row r="46" spans="1:11" hidden="1">
      <c r="A46" s="63" t="s">
        <v>101</v>
      </c>
      <c r="B46" s="63"/>
      <c r="C46" s="63"/>
      <c r="D46" s="63"/>
      <c r="E46" s="63"/>
      <c r="F46" s="63"/>
      <c r="G46" s="17"/>
      <c r="H46" s="17"/>
      <c r="I46" s="17"/>
      <c r="J46" s="17"/>
      <c r="K46" s="17"/>
    </row>
    <row r="47" spans="1:11" hidden="1">
      <c r="A47" s="38">
        <v>-20000</v>
      </c>
      <c r="B47" s="4"/>
      <c r="C47" s="4"/>
      <c r="D47" s="4"/>
      <c r="E47" s="4"/>
      <c r="F47" s="4"/>
      <c r="G47" s="17"/>
      <c r="H47" s="17"/>
      <c r="I47" s="17"/>
      <c r="J47" s="17"/>
      <c r="K47" s="17"/>
    </row>
    <row r="48" spans="1:11" ht="24.95" hidden="1">
      <c r="A48" s="81" t="s">
        <v>102</v>
      </c>
      <c r="B48" s="63"/>
      <c r="C48" s="63"/>
      <c r="D48" s="63"/>
      <c r="E48" s="63"/>
      <c r="F48" s="63"/>
      <c r="G48" s="17"/>
      <c r="H48" s="17"/>
      <c r="I48" s="17"/>
      <c r="J48" s="17"/>
      <c r="K48" s="17"/>
    </row>
    <row r="49" spans="1:11" ht="24.95" hidden="1">
      <c r="A49" s="81" t="s">
        <v>103</v>
      </c>
      <c r="B49" s="63"/>
      <c r="C49" s="63"/>
      <c r="D49" s="63"/>
      <c r="E49" s="63"/>
      <c r="F49" s="63"/>
      <c r="G49" s="17"/>
      <c r="H49" s="17"/>
      <c r="I49" s="17"/>
      <c r="J49" s="17"/>
      <c r="K49" s="17"/>
    </row>
    <row r="50" spans="1:11" ht="24.95" hidden="1">
      <c r="A50" s="82" t="s">
        <v>104</v>
      </c>
      <c r="B50" s="4"/>
      <c r="C50" s="4"/>
      <c r="D50" s="4"/>
      <c r="E50" s="4"/>
      <c r="F50" s="4"/>
      <c r="G50" s="17"/>
      <c r="H50" s="17"/>
      <c r="I50" s="17"/>
      <c r="J50" s="17"/>
      <c r="K50" s="17"/>
    </row>
    <row r="51" spans="1:11" ht="24.95" hidden="1">
      <c r="A51" s="82" t="s">
        <v>105</v>
      </c>
      <c r="B51" s="4"/>
      <c r="C51" s="4"/>
      <c r="D51" s="4"/>
      <c r="E51" s="4"/>
      <c r="F51" s="4"/>
      <c r="G51" s="17"/>
      <c r="H51" s="17"/>
      <c r="I51" s="17"/>
      <c r="J51" s="17"/>
      <c r="K51" s="17"/>
    </row>
    <row r="52" spans="1:11" ht="37.5" hidden="1">
      <c r="A52" s="82" t="s">
        <v>106</v>
      </c>
      <c r="B52" s="74"/>
      <c r="C52" s="74"/>
      <c r="D52" s="74"/>
      <c r="E52" s="11"/>
      <c r="F52" s="11"/>
      <c r="G52" s="17"/>
      <c r="H52" s="17"/>
      <c r="I52" s="17"/>
      <c r="J52" s="17"/>
      <c r="K52" s="17"/>
    </row>
    <row r="53" spans="1:11" ht="12.95" hidden="1">
      <c r="A53" s="79" t="s">
        <v>107</v>
      </c>
      <c r="B53" s="73"/>
      <c r="C53" s="73"/>
      <c r="D53" s="73"/>
      <c r="E53" s="10"/>
      <c r="F53" s="10" t="b">
        <v>1</v>
      </c>
      <c r="G53" s="17"/>
      <c r="H53" s="17"/>
      <c r="I53" s="17"/>
      <c r="J53" s="17"/>
      <c r="K53" s="17"/>
    </row>
    <row r="54" spans="1:11" ht="12.95" hidden="1">
      <c r="A54" s="80" t="s">
        <v>108</v>
      </c>
      <c r="B54" s="79"/>
      <c r="C54" s="79"/>
      <c r="D54" s="79"/>
      <c r="E54" s="10"/>
      <c r="F54" s="10" t="b">
        <v>0</v>
      </c>
      <c r="G54" s="17"/>
      <c r="H54" s="17"/>
      <c r="I54" s="17"/>
      <c r="J54" s="17"/>
      <c r="K54" s="17"/>
    </row>
    <row r="55" spans="1:11" ht="12.95" hidden="1">
      <c r="A55" s="83"/>
      <c r="B55" s="75">
        <f>COUNT(Travel!B12:B14)</f>
        <v>0</v>
      </c>
      <c r="C55" s="75"/>
      <c r="D55" s="75">
        <f>COUNTIF(Travel!D12:D14,"*")</f>
        <v>0</v>
      </c>
      <c r="E55" s="76"/>
      <c r="F55" s="76" t="b">
        <f>MIN(B55,D55)=MAX(B55,D55)</f>
        <v>1</v>
      </c>
      <c r="G55" s="17"/>
      <c r="H55" s="17"/>
      <c r="I55" s="17"/>
      <c r="J55" s="17"/>
      <c r="K55" s="17"/>
    </row>
    <row r="56" spans="1:11" ht="12.95" hidden="1">
      <c r="A56" s="83" t="s">
        <v>109</v>
      </c>
      <c r="B56" s="75">
        <f>COUNT(Travel!B19:B112)</f>
        <v>76</v>
      </c>
      <c r="C56" s="75"/>
      <c r="D56" s="75">
        <f>COUNTIF(Travel!D19:D112,"*")</f>
        <v>76</v>
      </c>
      <c r="E56" s="76"/>
      <c r="F56" s="76" t="b">
        <f>MIN(B56,D56)=MAX(B56,D56)</f>
        <v>1</v>
      </c>
    </row>
    <row r="57" spans="1:11" ht="12.95" hidden="1">
      <c r="A57" s="84"/>
      <c r="B57" s="75">
        <f>COUNT(Travel!B117:B120)</f>
        <v>0</v>
      </c>
      <c r="C57" s="75"/>
      <c r="D57" s="75">
        <f>COUNTIF(Travel!D117:D120,"*")</f>
        <v>0</v>
      </c>
      <c r="E57" s="76"/>
      <c r="F57" s="76" t="b">
        <f>MIN(B57,D57)=MAX(B57,D57)</f>
        <v>1</v>
      </c>
    </row>
    <row r="58" spans="1:11" ht="12.95" hidden="1">
      <c r="A58" s="85" t="s">
        <v>110</v>
      </c>
      <c r="B58" s="77">
        <f>COUNT(Hospitality!B12:B23)</f>
        <v>9</v>
      </c>
      <c r="C58" s="77"/>
      <c r="D58" s="77">
        <f>COUNTIF(Hospitality!D12:D23,"*")</f>
        <v>9</v>
      </c>
      <c r="E58" s="78"/>
      <c r="F58" s="78" t="b">
        <f>MIN(B58,D58)=MAX(B58,D58)</f>
        <v>1</v>
      </c>
    </row>
    <row r="59" spans="1:11" ht="12.95" hidden="1">
      <c r="A59" s="86" t="s">
        <v>111</v>
      </c>
      <c r="B59" s="76">
        <f>COUNT('All other expenses'!B11:B20)</f>
        <v>7</v>
      </c>
      <c r="C59" s="76"/>
      <c r="D59" s="76">
        <f>COUNTIF('All other expenses'!D11:D20,"*")</f>
        <v>7</v>
      </c>
      <c r="E59" s="76"/>
      <c r="F59" s="76" t="b">
        <f>MIN(B59,D59)=MAX(B59,D59)</f>
        <v>1</v>
      </c>
    </row>
    <row r="60" spans="1:11" ht="12.95" hidden="1">
      <c r="A60" s="85" t="s">
        <v>112</v>
      </c>
      <c r="B60" s="77">
        <f>COUNTIF('Gifts and benefits'!B12:B22,"*")</f>
        <v>7</v>
      </c>
      <c r="C60" s="77">
        <f>COUNTIF('Gifts and benefits'!C12:C22,"*")</f>
        <v>7</v>
      </c>
      <c r="D60" s="77"/>
      <c r="E60" s="77">
        <f>COUNTA('Gifts and benefits'!E12:E22)</f>
        <v>7</v>
      </c>
      <c r="F60" s="78" t="b">
        <f>MIN(B60,C60,E60)=MAX(B60,C60,E60)</f>
        <v>1</v>
      </c>
    </row>
    <row r="61" spans="1:11"/>
  </sheetData>
  <sheetProtection formatCells="0" insertRows="0" deleteRows="0"/>
  <mergeCells count="9">
    <mergeCell ref="A9:F9"/>
    <mergeCell ref="B7:F7"/>
    <mergeCell ref="B6:F6"/>
    <mergeCell ref="A1:F1"/>
    <mergeCell ref="B2:F2"/>
    <mergeCell ref="B3:F3"/>
    <mergeCell ref="B4:F4"/>
    <mergeCell ref="B5:F5"/>
    <mergeCell ref="B8:F8"/>
  </mergeCells>
  <conditionalFormatting sqref="B7:F7">
    <cfRule type="cellIs" dxfId="1" priority="2" operator="equal">
      <formula>$A$36</formula>
    </cfRule>
  </conditionalFormatting>
  <conditionalFormatting sqref="B8:F8">
    <cfRule type="cellIs" dxfId="0" priority="1" operator="equal">
      <formula>$A$38</formula>
    </cfRule>
  </conditionalFormatting>
  <dataValidations count="6">
    <dataValidation type="list" allowBlank="1" showInputMessage="1" showErrorMessage="1" error="Use the drop down list (at the right of the cell)" prompt="This disclosure must be approved by the Departmental Secretary or Chief Executive - use the drop down list (at right of cell) to indicate whether this has been completed" sqref="B7:F7" xr:uid="{00000000-0002-0000-0100-000000000000}">
      <formula1>$A$36:$A$37</formula1>
    </dataValidation>
    <dataValidation allowBlank="1" showInputMessage="1" showErrorMessage="1" prompt="This disclosure must be approved by another appropriate party (e.g. Audit and Risk Committee member, Board Chair or Chief Financial Officer)_x000a__x000a_Use this cell to indicate who has approved the disclosure" sqref="B8:F8" xr:uid="{00000000-0002-0000-0100-000001000000}"/>
    <dataValidation allowBlank="1" showInputMessage="1" showErrorMessage="1" prompt="Headings on following tabs will pre populate with what you enter here" sqref="B2:F2" xr:uid="{00000000-0002-0000-0100-000002000000}"/>
    <dataValidation allowBlank="1" showInputMessage="1" showErrorMessage="1" prompt="Headings on following tabs will pre populate with what you enter here_x000a__x000a_Create a new workbook for a new Departmental Secretary or Chief Executive" sqref="B3:F3" xr:uid="{00000000-0002-0000-0100-000003000000}"/>
    <dataValidation allowBlank="1" showInputMessage="1" showErrorMessage="1" prompt="Headings on following tabs will pre populate with what you enter here_x000a__x000a_Update if a shorter or different period is covered" sqref="B4:F5" xr:uid="{00000000-0002-0000-0100-000004000000}"/>
    <dataValidation allowBlank="1" showInputMessage="1" showErrorMessage="1" prompt="Totals should accurately sum the content of tables but this may be affected by input method - e.g. hidden or inappropriate data._x000a__x000a_Agencies must confirm the accuracy of their data and totals._x000a__x000a_This cell updates automatically as each worksheet is checked." sqref="B6:F6" xr:uid="{00000000-0002-0000-0100-000005000000}"/>
  </dataValidations>
  <printOptions gridLines="1"/>
  <pageMargins left="0.70866141732283472" right="0.70866141732283472" top="0.74803149606299213" bottom="0.74803149606299213" header="0.31496062992125984" footer="0.31496062992125984"/>
  <pageSetup paperSize="9" scale="88" orientation="landscape" r:id="rId1"/>
  <headerFooter alignWithMargins="0">
    <oddFooter>&amp;LCE Expense Disclosure Workbook 2018&amp;RWorksheet - Summary and sign-off</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3" tint="0.39997558519241921"/>
    <pageSetUpPr fitToPage="1"/>
  </sheetPr>
  <dimension ref="A1:J36"/>
  <sheetViews>
    <sheetView topLeftCell="A15" zoomScaleNormal="100" workbookViewId="0">
      <selection activeCell="D12" sqref="D12"/>
    </sheetView>
  </sheetViews>
  <sheetFormatPr defaultColWidth="0" defaultRowHeight="12.6" zeroHeight="1"/>
  <cols>
    <col min="1" max="1" width="35.7109375" customWidth="1"/>
    <col min="2" max="2" width="14.28515625" customWidth="1"/>
    <col min="3" max="3" width="71.42578125" customWidth="1"/>
    <col min="4" max="4" width="50" customWidth="1"/>
    <col min="5" max="5" width="21.42578125" customWidth="1"/>
    <col min="6" max="6" width="39.28515625" customWidth="1"/>
    <col min="7" max="10" width="9.140625" hidden="1" customWidth="1"/>
    <col min="11" max="13" width="0" hidden="1" customWidth="1"/>
  </cols>
  <sheetData>
    <row r="1" spans="1:6" ht="26.25" customHeight="1">
      <c r="A1" s="145" t="s">
        <v>113</v>
      </c>
      <c r="B1" s="145"/>
      <c r="C1" s="145"/>
      <c r="D1" s="145"/>
      <c r="E1" s="145"/>
    </row>
    <row r="2" spans="1:6" ht="21" customHeight="1">
      <c r="A2" s="3" t="s">
        <v>114</v>
      </c>
      <c r="B2" s="144" t="str">
        <f>'Summary and sign-off'!B2:F2</f>
        <v>Climate Change Commission</v>
      </c>
      <c r="C2" s="144"/>
      <c r="D2" s="144"/>
      <c r="E2" s="144"/>
    </row>
    <row r="3" spans="1:6" ht="30.95">
      <c r="A3" s="3" t="s">
        <v>115</v>
      </c>
      <c r="B3" s="144" t="str">
        <f>'Summary and sign-off'!B3:F3</f>
        <v>Joanna Hendy</v>
      </c>
      <c r="C3" s="144"/>
      <c r="D3" s="144"/>
      <c r="E3" s="144"/>
    </row>
    <row r="4" spans="1:6" ht="21" customHeight="1">
      <c r="A4" s="3" t="s">
        <v>116</v>
      </c>
      <c r="B4" s="144">
        <f>'Summary and sign-off'!B4:F4</f>
        <v>45839</v>
      </c>
      <c r="C4" s="144"/>
      <c r="D4" s="144"/>
      <c r="E4" s="144"/>
    </row>
    <row r="5" spans="1:6" ht="21" customHeight="1">
      <c r="A5" s="3" t="s">
        <v>117</v>
      </c>
      <c r="B5" s="144">
        <f>'Summary and sign-off'!B5:F5</f>
        <v>46203</v>
      </c>
      <c r="C5" s="144"/>
      <c r="D5" s="144"/>
      <c r="E5" s="144"/>
    </row>
    <row r="6" spans="1:6" ht="21" customHeight="1">
      <c r="A6" s="3" t="s">
        <v>118</v>
      </c>
      <c r="B6" s="138" t="s">
        <v>84</v>
      </c>
      <c r="C6" s="138"/>
      <c r="D6" s="138"/>
      <c r="E6" s="138"/>
    </row>
    <row r="7" spans="1:6" ht="21" customHeight="1">
      <c r="A7" s="3" t="s">
        <v>58</v>
      </c>
      <c r="B7" s="138" t="s">
        <v>86</v>
      </c>
      <c r="C7" s="138"/>
      <c r="D7" s="138"/>
      <c r="E7" s="138"/>
    </row>
    <row r="8" spans="1:6" ht="35.25" customHeight="1">
      <c r="A8" s="148" t="s">
        <v>119</v>
      </c>
      <c r="B8" s="148"/>
      <c r="C8" s="149"/>
      <c r="D8" s="149"/>
      <c r="E8" s="149"/>
      <c r="F8" s="27"/>
    </row>
    <row r="9" spans="1:6" ht="35.25" customHeight="1">
      <c r="A9" s="146" t="s">
        <v>120</v>
      </c>
      <c r="B9" s="147"/>
      <c r="C9" s="147"/>
      <c r="D9" s="147"/>
      <c r="E9" s="147"/>
      <c r="F9" s="27"/>
    </row>
    <row r="10" spans="1:6" ht="27" customHeight="1">
      <c r="A10" s="24" t="s">
        <v>121</v>
      </c>
      <c r="B10" s="24" t="s">
        <v>65</v>
      </c>
      <c r="C10" s="24" t="s">
        <v>122</v>
      </c>
      <c r="D10" s="24" t="s">
        <v>123</v>
      </c>
      <c r="E10" s="24" t="s">
        <v>124</v>
      </c>
      <c r="F10" s="20"/>
    </row>
    <row r="11" spans="1:6" s="2" customFormat="1"/>
    <row r="12" spans="1:6" s="2" customFormat="1" ht="37.5">
      <c r="A12" s="132">
        <v>45943</v>
      </c>
      <c r="B12" s="118">
        <v>31.84</v>
      </c>
      <c r="C12" s="122" t="s">
        <v>125</v>
      </c>
      <c r="D12" s="122" t="s">
        <v>126</v>
      </c>
      <c r="E12" s="123" t="s">
        <v>127</v>
      </c>
    </row>
    <row r="13" spans="1:6" s="2" customFormat="1" ht="50.1">
      <c r="A13" s="133">
        <v>45944</v>
      </c>
      <c r="B13" s="118">
        <v>8.84</v>
      </c>
      <c r="C13" s="122" t="s">
        <v>128</v>
      </c>
      <c r="D13" s="122" t="s">
        <v>129</v>
      </c>
      <c r="E13" s="123" t="s">
        <v>127</v>
      </c>
    </row>
    <row r="14" spans="1:6" s="2" customFormat="1" ht="37.5">
      <c r="A14" s="133">
        <v>45968</v>
      </c>
      <c r="B14" s="118">
        <v>15.01</v>
      </c>
      <c r="C14" s="122" t="s">
        <v>130</v>
      </c>
      <c r="D14" s="122" t="s">
        <v>131</v>
      </c>
      <c r="E14" s="123" t="s">
        <v>132</v>
      </c>
    </row>
    <row r="15" spans="1:6" s="2" customFormat="1" ht="37.5">
      <c r="A15" s="133">
        <v>45974</v>
      </c>
      <c r="B15" s="118">
        <v>17.510000000000002</v>
      </c>
      <c r="C15" s="122" t="s">
        <v>133</v>
      </c>
      <c r="D15" s="122" t="s">
        <v>131</v>
      </c>
      <c r="E15" s="123" t="s">
        <v>132</v>
      </c>
    </row>
    <row r="16" spans="1:6" s="2" customFormat="1" ht="37.5">
      <c r="A16" s="133">
        <v>45974</v>
      </c>
      <c r="B16" s="118">
        <v>14.79</v>
      </c>
      <c r="C16" s="122" t="s">
        <v>134</v>
      </c>
      <c r="D16" s="122" t="s">
        <v>131</v>
      </c>
      <c r="E16" s="123" t="s">
        <v>132</v>
      </c>
    </row>
    <row r="17" spans="1:6" s="2" customFormat="1" ht="37.5">
      <c r="A17" s="132">
        <v>45974</v>
      </c>
      <c r="B17" s="118">
        <v>9.18</v>
      </c>
      <c r="C17" s="122" t="s">
        <v>135</v>
      </c>
      <c r="D17" s="122" t="s">
        <v>129</v>
      </c>
      <c r="E17" s="123" t="s">
        <v>132</v>
      </c>
    </row>
    <row r="18" spans="1:6" s="2" customFormat="1" ht="37.5">
      <c r="A18" s="132">
        <v>46076</v>
      </c>
      <c r="B18" s="118">
        <v>15.81</v>
      </c>
      <c r="C18" s="122" t="s">
        <v>136</v>
      </c>
      <c r="D18" s="122" t="s">
        <v>131</v>
      </c>
      <c r="E18" s="123" t="s">
        <v>132</v>
      </c>
    </row>
    <row r="19" spans="1:6" s="2" customFormat="1" ht="37.5">
      <c r="A19" s="132">
        <v>46085</v>
      </c>
      <c r="B19" s="118">
        <v>49.82</v>
      </c>
      <c r="C19" s="122" t="s">
        <v>137</v>
      </c>
      <c r="D19" s="122" t="s">
        <v>138</v>
      </c>
      <c r="E19" s="123" t="s">
        <v>139</v>
      </c>
    </row>
    <row r="20" spans="1:6" s="2" customFormat="1" ht="37.5">
      <c r="A20" s="132">
        <v>46127</v>
      </c>
      <c r="B20" s="118">
        <v>18.79</v>
      </c>
      <c r="C20" s="122" t="s">
        <v>140</v>
      </c>
      <c r="D20" s="122" t="s">
        <v>126</v>
      </c>
      <c r="E20" s="123" t="s">
        <v>132</v>
      </c>
    </row>
    <row r="21" spans="1:6" s="2" customFormat="1">
      <c r="A21" s="117"/>
      <c r="B21" s="118"/>
      <c r="C21" s="122"/>
      <c r="D21" s="122"/>
      <c r="E21" s="123"/>
    </row>
    <row r="22" spans="1:6" s="2" customFormat="1">
      <c r="A22" s="121"/>
      <c r="B22" s="118"/>
      <c r="C22" s="122"/>
      <c r="D22" s="122"/>
      <c r="E22" s="123"/>
    </row>
    <row r="23" spans="1:6" s="2" customFormat="1" ht="11.25" hidden="1" customHeight="1">
      <c r="A23" s="98"/>
      <c r="B23" s="95"/>
      <c r="C23" s="99"/>
      <c r="D23" s="99"/>
      <c r="E23" s="100"/>
    </row>
    <row r="24" spans="1:6" ht="34.5" customHeight="1">
      <c r="A24" s="53" t="s">
        <v>141</v>
      </c>
      <c r="B24" s="62">
        <f>SUM(B12:B23)</f>
        <v>181.59</v>
      </c>
      <c r="C24" s="70" t="str">
        <f>IF(SUBTOTAL(3,B12:B23)=SUBTOTAL(103,B12:B23),'Summary and sign-off'!$A$48,'Summary and sign-off'!$A$49)</f>
        <v>Check - there are no hidden rows with data</v>
      </c>
      <c r="D24" s="143" t="str">
        <f>IF('Summary and sign-off'!F58='Summary and sign-off'!F54,'Summary and sign-off'!A51,'Summary and sign-off'!A50)</f>
        <v>Check - each entry provides sufficient information</v>
      </c>
      <c r="E24" s="143"/>
      <c r="F24" s="2"/>
    </row>
    <row r="25" spans="1:6" ht="12.95">
      <c r="A25" s="18"/>
      <c r="B25" s="17"/>
      <c r="C25" s="17"/>
      <c r="D25" s="17"/>
      <c r="E25" s="17"/>
    </row>
    <row r="26" spans="1:6" ht="12.95">
      <c r="A26" s="18" t="s">
        <v>76</v>
      </c>
      <c r="B26" s="19"/>
      <c r="C26" s="17"/>
      <c r="D26" s="17"/>
      <c r="E26" s="17"/>
    </row>
    <row r="27" spans="1:6" ht="12.75" customHeight="1">
      <c r="A27" s="20" t="s">
        <v>142</v>
      </c>
      <c r="B27" s="20"/>
      <c r="C27" s="20"/>
      <c r="D27" s="20"/>
      <c r="E27" s="20"/>
    </row>
    <row r="28" spans="1:6">
      <c r="A28" s="20" t="s">
        <v>143</v>
      </c>
      <c r="B28" s="20"/>
      <c r="C28" s="28"/>
      <c r="D28" s="28"/>
      <c r="E28" s="28"/>
    </row>
    <row r="29" spans="1:6" ht="12.95">
      <c r="A29" s="20" t="s">
        <v>82</v>
      </c>
      <c r="B29" s="19"/>
      <c r="C29" s="17"/>
      <c r="D29" s="17"/>
      <c r="E29" s="17"/>
      <c r="F29" s="17"/>
    </row>
    <row r="30" spans="1:6">
      <c r="A30" s="20" t="s">
        <v>144</v>
      </c>
      <c r="B30" s="20"/>
      <c r="C30" s="28"/>
      <c r="D30" s="28"/>
      <c r="E30" s="28"/>
    </row>
    <row r="31" spans="1:6" ht="12.75" customHeight="1">
      <c r="A31" s="20" t="s">
        <v>145</v>
      </c>
      <c r="B31" s="20"/>
      <c r="C31" s="22"/>
      <c r="D31" s="22"/>
      <c r="E31" s="22"/>
    </row>
    <row r="32" spans="1:6">
      <c r="A32" s="17"/>
      <c r="B32" s="17"/>
      <c r="C32" s="17"/>
      <c r="D32" s="17"/>
      <c r="E32" s="17"/>
    </row>
    <row r="33"/>
    <row r="34"/>
    <row r="35"/>
    <row r="36"/>
  </sheetData>
  <sheetProtection sheet="1" formatCells="0" insertRows="0" deleteRows="0"/>
  <mergeCells count="10">
    <mergeCell ref="D24:E24"/>
    <mergeCell ref="B6:E6"/>
    <mergeCell ref="B5:E5"/>
    <mergeCell ref="A1:E1"/>
    <mergeCell ref="A9:E9"/>
    <mergeCell ref="B2:E2"/>
    <mergeCell ref="B3:E3"/>
    <mergeCell ref="B4:E4"/>
    <mergeCell ref="A8:E8"/>
    <mergeCell ref="B7:E7"/>
  </mergeCells>
  <dataValidations count="3">
    <dataValidation type="date" errorStyle="warning" allowBlank="1" showInputMessage="1" showErrorMessage="1" error="This date may be outside the timeframe indicated (eg 2018/19 year)" prompt="Any non-standard date format or date outside the disclosure period (typically 1 July 2018 - 30 June 2019) will raise an alert. Check entry and select 'Yes' to accept/continue." sqref="A13:A16 A23" xr:uid="{00000000-0002-0000-0300-000000000000}">
      <formula1>$B$4</formula1>
      <formula2>$B$5</formula2>
    </dataValidation>
    <dataValidation allowBlank="1" showInputMessage="1" showErrorMessage="1" prompt="Insert additional rows as needed:_x000a_- 'right click' on a row number (left of screen)_x000a_- select 'Insert' (this will insert a row above it)" sqref="A10" xr:uid="{00000000-0002-0000-0300-000001000000}"/>
    <dataValidation type="date" errorStyle="warning" allowBlank="1" showInputMessage="1" showErrorMessage="1" error="This date may be outside the timeframe indicated (eg 2018/19 year)" prompt="Any non-standard date format or date outside the disclosure period (typically 1 July - 30 June) will raise an alert. Check entry and select 'Yes' to accept/continue." sqref="A12 A17 A18 A19 A20 A21 A22" xr:uid="{9A7E9F63-43B8-46EF-8656-0D5E1A7A706A}">
      <formula1>$B$4</formula1>
      <formula2>$B$5</formula2>
    </dataValidation>
  </dataValidations>
  <printOptions gridLines="1"/>
  <pageMargins left="0.70866141732283472" right="0.70866141732283472" top="0.74803149606299213" bottom="0.74803149606299213" header="0.31496062992125984" footer="0.31496062992125984"/>
  <pageSetup paperSize="9" scale="69" fitToHeight="0" orientation="landscape" r:id="rId1"/>
  <headerFooter alignWithMargins="0">
    <oddFooter>&amp;LCE Expense Disclosure Workbook 2018&amp;RWorksheet - Hospitality</oddFooter>
  </headerFooter>
  <legacyDrawing r:id="rId2"/>
  <extLst>
    <ext xmlns:x14="http://schemas.microsoft.com/office/spreadsheetml/2009/9/main" uri="{CCE6A557-97BC-4b89-ADB6-D9C93CAAB3DF}">
      <x14:dataValidations xmlns:xm="http://schemas.microsoft.com/office/excel/2006/main" count="3">
        <x14:dataValidation type="list" allowBlank="1" showInputMessage="1" showErrorMessage="1" error="Use the drop down list (at the right of the cell)" prompt="Do dollar figures on this sheet include or exclude GST?  (be consistent - all inclusive or exclusive)_x000a__x000a_[use drop down list at right of cell]_x000a__x000a_If possible, please include/exclude GST consistently across all sheets" xr:uid="{00000000-0002-0000-0300-000002000000}">
          <x14:formula1>
            <xm:f>'Summary and sign-off'!$A$27:$A$28</xm:f>
          </x14:formula1>
          <xm:sqref>B6:E6</xm:sqref>
        </x14:dataValidation>
        <x14:dataValidation type="list" allowBlank="1" showInputMessage="1" showErrorMessage="1" error="Use the drop down list (at the right of the cell)" prompt="Totals should accurately sum the content of tables but this may be affected by input method - e.g. hidden or inappropriate data._x000a__x000a_It is each agency's responsibility to confirm the accuracy of data and totals._x000a__x000a_[use drop down list to confirm this check]" xr:uid="{00000000-0002-0000-0300-000003000000}">
          <x14:formula1>
            <xm:f>'Summary and sign-off'!$A$29:$A$30</xm:f>
          </x14:formula1>
          <xm:sqref>B7:E7</xm:sqref>
        </x14:dataValidation>
        <x14:dataValidation type="decimal" operator="greaterThan" allowBlank="1" showInputMessage="1" showErrorMessage="1" error="This cell must contain a dollar figure" xr:uid="{00000000-0002-0000-0300-000004000000}">
          <x14:formula1>
            <xm:f>'Summary and sign-off'!$A$47</xm:f>
          </x14:formula1>
          <xm:sqref>B12:B23</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3" tint="0.39997558519241921"/>
    <pageSetUpPr fitToPage="1"/>
  </sheetPr>
  <dimension ref="A1:M50"/>
  <sheetViews>
    <sheetView zoomScaleNormal="100" workbookViewId="0">
      <selection activeCell="C15" sqref="C15"/>
    </sheetView>
  </sheetViews>
  <sheetFormatPr defaultColWidth="0" defaultRowHeight="12.6" zeroHeight="1"/>
  <cols>
    <col min="1" max="1" width="35.7109375" customWidth="1"/>
    <col min="2" max="2" width="14.28515625" customWidth="1"/>
    <col min="3" max="3" width="71.42578125" customWidth="1"/>
    <col min="4" max="4" width="50" customWidth="1"/>
    <col min="5" max="5" width="21.42578125" customWidth="1"/>
    <col min="6" max="6" width="36.85546875" customWidth="1"/>
    <col min="7" max="10" width="9.140625" hidden="1" customWidth="1"/>
    <col min="11" max="13" width="0" hidden="1" customWidth="1"/>
    <col min="14" max="16384" width="9.140625" hidden="1"/>
  </cols>
  <sheetData>
    <row r="1" spans="1:6" ht="26.25" customHeight="1">
      <c r="A1" s="145" t="s">
        <v>113</v>
      </c>
      <c r="B1" s="145"/>
      <c r="C1" s="145"/>
      <c r="D1" s="145"/>
      <c r="E1" s="145"/>
    </row>
    <row r="2" spans="1:6" ht="21" customHeight="1">
      <c r="A2" s="3" t="s">
        <v>114</v>
      </c>
      <c r="B2" s="144" t="str">
        <f>'Summary and sign-off'!B2:F2</f>
        <v>Climate Change Commission</v>
      </c>
      <c r="C2" s="144"/>
      <c r="D2" s="144"/>
      <c r="E2" s="144"/>
    </row>
    <row r="3" spans="1:6" ht="30.95">
      <c r="A3" s="3" t="s">
        <v>146</v>
      </c>
      <c r="B3" s="144" t="str">
        <f>'Summary and sign-off'!B3:F3</f>
        <v>Joanna Hendy</v>
      </c>
      <c r="C3" s="144"/>
      <c r="D3" s="144"/>
      <c r="E3" s="144"/>
    </row>
    <row r="4" spans="1:6" ht="21" customHeight="1">
      <c r="A4" s="3" t="s">
        <v>116</v>
      </c>
      <c r="B4" s="144">
        <f>'Summary and sign-off'!B4:F4</f>
        <v>45839</v>
      </c>
      <c r="C4" s="144"/>
      <c r="D4" s="144"/>
      <c r="E4" s="144"/>
    </row>
    <row r="5" spans="1:6" ht="21" customHeight="1">
      <c r="A5" s="3" t="s">
        <v>117</v>
      </c>
      <c r="B5" s="144">
        <f>'Summary and sign-off'!B5:F5</f>
        <v>46203</v>
      </c>
      <c r="C5" s="144"/>
      <c r="D5" s="144"/>
      <c r="E5" s="144"/>
    </row>
    <row r="6" spans="1:6" ht="21" customHeight="1">
      <c r="A6" s="3" t="s">
        <v>118</v>
      </c>
      <c r="B6" s="138" t="s">
        <v>84</v>
      </c>
      <c r="C6" s="138"/>
      <c r="D6" s="138"/>
      <c r="E6" s="138"/>
      <c r="F6" s="23"/>
    </row>
    <row r="7" spans="1:6" ht="21" customHeight="1">
      <c r="A7" s="3" t="s">
        <v>58</v>
      </c>
      <c r="B7" s="138" t="s">
        <v>86</v>
      </c>
      <c r="C7" s="138"/>
      <c r="D7" s="138"/>
      <c r="E7" s="138"/>
      <c r="F7" s="23"/>
    </row>
    <row r="8" spans="1:6" ht="35.25" customHeight="1">
      <c r="A8" s="152" t="s">
        <v>147</v>
      </c>
      <c r="B8" s="152"/>
      <c r="C8" s="149"/>
      <c r="D8" s="149"/>
      <c r="E8" s="149"/>
    </row>
    <row r="9" spans="1:6" ht="35.25" customHeight="1">
      <c r="A9" s="150" t="s">
        <v>148</v>
      </c>
      <c r="B9" s="151"/>
      <c r="C9" s="151"/>
      <c r="D9" s="151"/>
      <c r="E9" s="151"/>
    </row>
    <row r="10" spans="1:6" ht="27" customHeight="1">
      <c r="A10" s="24" t="s">
        <v>149</v>
      </c>
      <c r="B10" s="24" t="s">
        <v>65</v>
      </c>
      <c r="C10" s="24" t="s">
        <v>150</v>
      </c>
      <c r="D10" s="24" t="s">
        <v>151</v>
      </c>
      <c r="E10" s="24" t="s">
        <v>124</v>
      </c>
      <c r="F10" s="20"/>
    </row>
    <row r="11" spans="1:6" s="2" customFormat="1" hidden="1">
      <c r="A11" s="98"/>
      <c r="B11" s="95"/>
      <c r="C11" s="99"/>
      <c r="D11" s="99"/>
      <c r="E11" s="100"/>
    </row>
    <row r="12" spans="1:6" s="2" customFormat="1">
      <c r="A12" s="117" t="s">
        <v>152</v>
      </c>
      <c r="B12" s="126">
        <v>351.6</v>
      </c>
      <c r="C12" s="122" t="s">
        <v>153</v>
      </c>
      <c r="D12" s="122" t="s">
        <v>154</v>
      </c>
      <c r="E12" s="123"/>
    </row>
    <row r="13" spans="1:6" s="2" customFormat="1">
      <c r="A13" s="117" t="s">
        <v>155</v>
      </c>
      <c r="B13" s="126">
        <v>1350</v>
      </c>
      <c r="C13" s="122" t="s">
        <v>156</v>
      </c>
      <c r="D13" s="122" t="s">
        <v>157</v>
      </c>
      <c r="E13" s="123" t="s">
        <v>132</v>
      </c>
    </row>
    <row r="14" spans="1:6" s="2" customFormat="1">
      <c r="A14" s="132">
        <v>46052</v>
      </c>
      <c r="B14" s="118">
        <v>688.16</v>
      </c>
      <c r="C14" s="135" t="s">
        <v>158</v>
      </c>
      <c r="D14" s="122" t="s">
        <v>159</v>
      </c>
      <c r="E14" s="123" t="s">
        <v>160</v>
      </c>
    </row>
    <row r="15" spans="1:6" s="2" customFormat="1">
      <c r="A15" s="132">
        <v>46052</v>
      </c>
      <c r="B15" s="118">
        <v>155.22</v>
      </c>
      <c r="C15" s="135" t="s">
        <v>161</v>
      </c>
      <c r="D15" s="122" t="s">
        <v>159</v>
      </c>
      <c r="E15" s="123" t="s">
        <v>160</v>
      </c>
    </row>
    <row r="16" spans="1:6" s="2" customFormat="1">
      <c r="A16" s="132">
        <v>46074</v>
      </c>
      <c r="B16" s="118">
        <v>200</v>
      </c>
      <c r="C16" s="122" t="s">
        <v>162</v>
      </c>
      <c r="D16" s="122" t="s">
        <v>163</v>
      </c>
      <c r="E16" s="123" t="s">
        <v>139</v>
      </c>
    </row>
    <row r="17" spans="1:6" s="2" customFormat="1" ht="24.95">
      <c r="A17" s="132">
        <v>46121</v>
      </c>
      <c r="B17" s="118">
        <v>44.95</v>
      </c>
      <c r="C17" s="122" t="s">
        <v>164</v>
      </c>
      <c r="D17" s="122" t="s">
        <v>159</v>
      </c>
      <c r="E17" s="123" t="s">
        <v>160</v>
      </c>
    </row>
    <row r="18" spans="1:6" s="2" customFormat="1" ht="24.95">
      <c r="A18" s="132">
        <v>46121</v>
      </c>
      <c r="B18" s="118">
        <v>413.52</v>
      </c>
      <c r="C18" s="122" t="s">
        <v>165</v>
      </c>
      <c r="D18" s="122" t="s">
        <v>159</v>
      </c>
      <c r="E18" s="123" t="s">
        <v>160</v>
      </c>
    </row>
    <row r="19" spans="1:6" s="2" customFormat="1">
      <c r="A19" s="121"/>
      <c r="B19" s="118"/>
      <c r="C19" s="122"/>
      <c r="D19" s="122"/>
      <c r="E19" s="123"/>
    </row>
    <row r="20" spans="1:6" s="2" customFormat="1" hidden="1">
      <c r="A20" s="98"/>
      <c r="B20" s="95"/>
      <c r="C20" s="99"/>
      <c r="D20" s="99"/>
      <c r="E20" s="100"/>
    </row>
    <row r="21" spans="1:6" ht="34.5" customHeight="1">
      <c r="A21" s="53" t="s">
        <v>166</v>
      </c>
      <c r="B21" s="62">
        <f>SUM(B11:B20)</f>
        <v>3203.4499999999994</v>
      </c>
      <c r="C21" s="70" t="str">
        <f>IF(SUBTOTAL(3,B11:B20)=SUBTOTAL(103,B11:B20),'Summary and sign-off'!$A$48,'Summary and sign-off'!$A$49)</f>
        <v>Check - there are no hidden rows with data</v>
      </c>
      <c r="D21" s="143" t="str">
        <f>IF('Summary and sign-off'!F59='Summary and sign-off'!F54,'Summary and sign-off'!A51,'Summary and sign-off'!A50)</f>
        <v>Check - each entry provides sufficient information</v>
      </c>
      <c r="E21" s="143"/>
    </row>
    <row r="22" spans="1:6" ht="14.1" customHeight="1">
      <c r="B22" s="17"/>
      <c r="C22" s="17"/>
      <c r="D22" s="17"/>
      <c r="E22" s="17"/>
    </row>
    <row r="23" spans="1:6" ht="12.95">
      <c r="A23" s="18" t="s">
        <v>167</v>
      </c>
      <c r="B23" s="17"/>
      <c r="C23" s="17"/>
      <c r="D23" s="17"/>
      <c r="E23" s="17"/>
    </row>
    <row r="24" spans="1:6" ht="12.6" customHeight="1">
      <c r="A24" s="20" t="s">
        <v>168</v>
      </c>
      <c r="B24" s="17"/>
      <c r="C24" s="17"/>
      <c r="D24" s="17"/>
      <c r="E24" s="17"/>
    </row>
    <row r="25" spans="1:6" ht="12.95">
      <c r="A25" s="20" t="s">
        <v>82</v>
      </c>
      <c r="B25" s="19"/>
      <c r="C25" s="17"/>
      <c r="D25" s="17"/>
      <c r="E25" s="17"/>
      <c r="F25" s="17"/>
    </row>
    <row r="26" spans="1:6">
      <c r="A26" s="20" t="s">
        <v>144</v>
      </c>
      <c r="C26" s="17"/>
      <c r="D26" s="17"/>
      <c r="E26" s="17"/>
      <c r="F26" s="17"/>
    </row>
    <row r="27" spans="1:6" ht="12.75" customHeight="1">
      <c r="A27" s="20" t="s">
        <v>145</v>
      </c>
      <c r="B27" s="25"/>
      <c r="C27" s="22"/>
      <c r="D27" s="22"/>
      <c r="E27" s="22"/>
      <c r="F27" s="22"/>
    </row>
    <row r="28" spans="1:6">
      <c r="B28" s="26"/>
      <c r="C28" s="17"/>
      <c r="D28" s="17"/>
      <c r="E28" s="17"/>
    </row>
    <row r="29" spans="1:6" hidden="1">
      <c r="A29" s="17"/>
      <c r="B29" s="17"/>
      <c r="C29" s="17"/>
      <c r="D29" s="17"/>
    </row>
    <row r="30" spans="1:6" ht="12.75" hidden="1" customHeight="1"/>
    <row r="31" spans="1:6" hidden="1">
      <c r="A31" s="17"/>
      <c r="B31" s="17"/>
      <c r="C31" s="17"/>
      <c r="D31" s="17"/>
      <c r="E31" s="17"/>
    </row>
    <row r="32" spans="1:6" hidden="1">
      <c r="A32" s="17"/>
      <c r="B32" s="17"/>
      <c r="C32" s="17"/>
      <c r="D32" s="17"/>
      <c r="E32" s="17"/>
    </row>
    <row r="33" spans="1:5" hidden="1">
      <c r="A33" s="17"/>
      <c r="B33" s="17"/>
      <c r="C33" s="17"/>
      <c r="D33" s="17"/>
      <c r="E33" s="17"/>
    </row>
    <row r="34" spans="1:5" hidden="1">
      <c r="A34" s="17"/>
      <c r="B34" s="17"/>
      <c r="C34" s="17"/>
      <c r="D34" s="17"/>
      <c r="E34" s="17"/>
    </row>
    <row r="35" spans="1:5" hidden="1">
      <c r="A35" s="17"/>
      <c r="B35" s="17"/>
      <c r="C35" s="17"/>
      <c r="D35" s="17"/>
      <c r="E35" s="17"/>
    </row>
    <row r="36" spans="1:5"/>
    <row r="37" spans="1:5"/>
    <row r="38" spans="1:5"/>
    <row r="39" spans="1:5"/>
    <row r="40" spans="1:5"/>
    <row r="41" spans="1:5"/>
    <row r="42" spans="1:5"/>
    <row r="43" spans="1:5"/>
    <row r="44" spans="1:5"/>
    <row r="45" spans="1:5"/>
    <row r="46" spans="1:5"/>
    <row r="47" spans="1:5"/>
    <row r="48" spans="1:5"/>
    <row r="49"/>
    <row r="50"/>
  </sheetData>
  <sheetProtection sheet="1" formatCells="0" insertRows="0" deleteRows="0"/>
  <mergeCells count="10">
    <mergeCell ref="D21:E21"/>
    <mergeCell ref="B6:E6"/>
    <mergeCell ref="B5:E5"/>
    <mergeCell ref="B7:E7"/>
    <mergeCell ref="A1:E1"/>
    <mergeCell ref="B2:E2"/>
    <mergeCell ref="B3:E3"/>
    <mergeCell ref="B4:E4"/>
    <mergeCell ref="A9:E9"/>
    <mergeCell ref="A8:E8"/>
  </mergeCells>
  <dataValidations count="3">
    <dataValidation type="date" errorStyle="warning" allowBlank="1" showInputMessage="1" showErrorMessage="1" error="This date may be outside the timeframe indicated (eg 2018/19 year)" prompt="Any non-standard date format or date outside the disclosure period (typically 1 July 2018 - 30 June 2019) will raise an alert. Check entry and select 'Yes' to accept/continue." sqref="A11 A20" xr:uid="{00000000-0002-0000-0400-000000000000}">
      <formula1>$B$4</formula1>
      <formula2>$B$5</formula2>
    </dataValidation>
    <dataValidation allowBlank="1" showInputMessage="1" showErrorMessage="1" prompt="Insert additional rows as needed:_x000a_- 'right click' on a row number (left of screen)_x000a_- select 'Insert' (this will insert a row above it)" sqref="A10" xr:uid="{00000000-0002-0000-0400-000001000000}"/>
    <dataValidation type="date" errorStyle="warning" allowBlank="1" showInputMessage="1" showErrorMessage="1" error="This date may be outside the timeframe indicated (eg 2018/19 year)" prompt="Any non-standard date format or date outside the disclosure period (typically 1 July - 30 June) will raise an alert. Check entry and select 'Yes' to accept/continue." sqref="A12:A19" xr:uid="{687D4BD6-8F5F-4681-B352-360D3908846F}">
      <formula1>$B$4</formula1>
      <formula2>$B$5</formula2>
    </dataValidation>
  </dataValidations>
  <printOptions gridLines="1"/>
  <pageMargins left="0.70866141732283472" right="0.70866141732283472" top="0.74803149606299213" bottom="0.74803149606299213" header="0.31496062992125984" footer="0.31496062992125984"/>
  <pageSetup paperSize="9" scale="69" fitToHeight="0" orientation="landscape" r:id="rId1"/>
  <headerFooter alignWithMargins="0">
    <oddFooter>&amp;LCE Expense Disclosure Workbook 2018&amp;RWorksheet - All other expenses</oddFooter>
  </headerFooter>
  <legacyDrawing r:id="rId2"/>
  <extLst>
    <ext xmlns:x14="http://schemas.microsoft.com/office/spreadsheetml/2009/9/main" uri="{CCE6A557-97BC-4b89-ADB6-D9C93CAAB3DF}">
      <x14:dataValidations xmlns:xm="http://schemas.microsoft.com/office/excel/2006/main" count="3">
        <x14:dataValidation type="list" allowBlank="1" showInputMessage="1" showErrorMessage="1" error="Use the drop down list (at the right of the cell)" prompt="Do dollar figures on this sheet include or exclude GST?  (be consistent - all inclusive or exclusive)_x000a__x000a_[use drop down list at right of cell]_x000a__x000a_If possible, please include/exclude GST consistently across all sheets" xr:uid="{00000000-0002-0000-0400-000002000000}">
          <x14:formula1>
            <xm:f>'Summary and sign-off'!$A$27:$A$28</xm:f>
          </x14:formula1>
          <xm:sqref>B6:E6</xm:sqref>
        </x14:dataValidation>
        <x14:dataValidation type="list" allowBlank="1" showInputMessage="1" showErrorMessage="1" error="Use the drop down list (at the right of the cell)" prompt="Totals should accurately sum the content of tables but this may be affected by input method - e.g. hidden or inappropriate data._x000a__x000a_It is each agency's responsibility to confirm the accuracy of data and totals._x000a__x000a_[use drop down list to confirm this check]" xr:uid="{00000000-0002-0000-0400-000003000000}">
          <x14:formula1>
            <xm:f>'Summary and sign-off'!$A$29:$A$30</xm:f>
          </x14:formula1>
          <xm:sqref>B7:E7</xm:sqref>
        </x14:dataValidation>
        <x14:dataValidation type="decimal" operator="greaterThan" allowBlank="1" showInputMessage="1" showErrorMessage="1" error="This cell must contain a dollar figure" xr:uid="{00000000-0002-0000-0400-000004000000}">
          <x14:formula1>
            <xm:f>'Summary and sign-off'!$A$47</xm:f>
          </x14:formula1>
          <xm:sqref>B11:B20</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3" tint="0.39997558519241921"/>
    <pageSetUpPr fitToPage="1"/>
  </sheetPr>
  <dimension ref="A1:M287"/>
  <sheetViews>
    <sheetView topLeftCell="A92" zoomScaleNormal="100" workbookViewId="0">
      <selection activeCell="C116" sqref="C116"/>
    </sheetView>
  </sheetViews>
  <sheetFormatPr defaultColWidth="0" defaultRowHeight="12.6" zeroHeight="1"/>
  <cols>
    <col min="1" max="1" width="35.7109375" customWidth="1"/>
    <col min="2" max="2" width="14.28515625" customWidth="1"/>
    <col min="3" max="3" width="71.42578125" customWidth="1"/>
    <col min="4" max="4" width="50" customWidth="1"/>
    <col min="5" max="5" width="21.42578125" customWidth="1"/>
    <col min="6" max="6" width="37.5703125" customWidth="1"/>
    <col min="7" max="9" width="9.140625" hidden="1" customWidth="1"/>
    <col min="10" max="13" width="0" hidden="1" customWidth="1"/>
    <col min="14" max="16384" width="9.140625" hidden="1"/>
  </cols>
  <sheetData>
    <row r="1" spans="1:6" ht="26.25" customHeight="1">
      <c r="A1" s="145" t="s">
        <v>113</v>
      </c>
      <c r="B1" s="145"/>
      <c r="C1" s="145"/>
      <c r="D1" s="145"/>
      <c r="E1" s="145"/>
      <c r="F1" s="17"/>
    </row>
    <row r="2" spans="1:6" ht="21" customHeight="1">
      <c r="A2" s="3" t="s">
        <v>114</v>
      </c>
      <c r="B2" s="144" t="str">
        <f>'Summary and sign-off'!B2:F2</f>
        <v>Climate Change Commission</v>
      </c>
      <c r="C2" s="144"/>
      <c r="D2" s="144"/>
      <c r="E2" s="144"/>
      <c r="F2" s="17"/>
    </row>
    <row r="3" spans="1:6" ht="30.95">
      <c r="A3" s="3" t="s">
        <v>115</v>
      </c>
      <c r="B3" s="144" t="str">
        <f>'Summary and sign-off'!B3:F3</f>
        <v>Joanna Hendy</v>
      </c>
      <c r="C3" s="144"/>
      <c r="D3" s="144"/>
      <c r="E3" s="144"/>
      <c r="F3" s="17"/>
    </row>
    <row r="4" spans="1:6" ht="21" customHeight="1">
      <c r="A4" s="3" t="s">
        <v>116</v>
      </c>
      <c r="B4" s="144">
        <f>'Summary and sign-off'!B4:F4</f>
        <v>45839</v>
      </c>
      <c r="C4" s="144"/>
      <c r="D4" s="144"/>
      <c r="E4" s="144"/>
      <c r="F4" s="17"/>
    </row>
    <row r="5" spans="1:6" ht="21" customHeight="1">
      <c r="A5" s="3" t="s">
        <v>117</v>
      </c>
      <c r="B5" s="144">
        <f>'Summary and sign-off'!B5:F5</f>
        <v>46203</v>
      </c>
      <c r="C5" s="144"/>
      <c r="D5" s="144"/>
      <c r="E5" s="144"/>
      <c r="F5" s="17"/>
    </row>
    <row r="6" spans="1:6" ht="21" customHeight="1">
      <c r="A6" s="3" t="s">
        <v>118</v>
      </c>
      <c r="B6" s="138" t="s">
        <v>84</v>
      </c>
      <c r="C6" s="138"/>
      <c r="D6" s="138"/>
      <c r="E6" s="138"/>
      <c r="F6" s="17"/>
    </row>
    <row r="7" spans="1:6" ht="21" customHeight="1">
      <c r="A7" s="3" t="s">
        <v>58</v>
      </c>
      <c r="B7" s="138" t="s">
        <v>86</v>
      </c>
      <c r="C7" s="138"/>
      <c r="D7" s="138"/>
      <c r="E7" s="138"/>
      <c r="F7" s="17"/>
    </row>
    <row r="8" spans="1:6" ht="36" customHeight="1">
      <c r="A8" s="154" t="s">
        <v>169</v>
      </c>
      <c r="B8" s="152"/>
      <c r="C8" s="152"/>
      <c r="D8" s="152"/>
      <c r="E8" s="152"/>
      <c r="F8" s="19"/>
    </row>
    <row r="9" spans="1:6" ht="36" customHeight="1">
      <c r="A9" s="155" t="s">
        <v>170</v>
      </c>
      <c r="B9" s="156"/>
      <c r="C9" s="156"/>
      <c r="D9" s="156"/>
      <c r="E9" s="156"/>
      <c r="F9" s="19"/>
    </row>
    <row r="10" spans="1:6" ht="24.75" customHeight="1">
      <c r="A10" s="153" t="s">
        <v>171</v>
      </c>
      <c r="B10" s="157"/>
      <c r="C10" s="153"/>
      <c r="D10" s="153"/>
      <c r="E10" s="153"/>
      <c r="F10" s="29"/>
    </row>
    <row r="11" spans="1:6" ht="28.5" customHeight="1">
      <c r="A11" s="24" t="s">
        <v>149</v>
      </c>
      <c r="B11" s="24" t="s">
        <v>172</v>
      </c>
      <c r="C11" s="24" t="s">
        <v>173</v>
      </c>
      <c r="D11" s="24" t="s">
        <v>174</v>
      </c>
      <c r="E11" s="24" t="s">
        <v>124</v>
      </c>
      <c r="F11" s="30"/>
    </row>
    <row r="12" spans="1:6" s="2" customFormat="1">
      <c r="A12" s="132"/>
      <c r="B12" s="118"/>
      <c r="C12" s="119" t="s">
        <v>175</v>
      </c>
      <c r="D12" s="119"/>
      <c r="E12" s="120"/>
      <c r="F12" s="1"/>
    </row>
    <row r="13" spans="1:6" s="2" customFormat="1">
      <c r="A13" s="121"/>
      <c r="B13" s="118"/>
      <c r="C13" s="119"/>
      <c r="D13" s="119"/>
      <c r="E13" s="120"/>
      <c r="F13" s="1"/>
    </row>
    <row r="14" spans="1:6" s="2" customFormat="1" hidden="1">
      <c r="A14" s="104"/>
      <c r="B14" s="105"/>
      <c r="C14" s="106"/>
      <c r="D14" s="106"/>
      <c r="E14" s="107"/>
      <c r="F14" s="1"/>
    </row>
    <row r="15" spans="1:6" ht="19.5" customHeight="1">
      <c r="A15" s="71" t="s">
        <v>176</v>
      </c>
      <c r="B15" s="72">
        <f>SUM(B12:B14)</f>
        <v>0</v>
      </c>
      <c r="C15" s="128" t="str">
        <f>IF(SUBTOTAL(3,B12:B14)=SUBTOTAL(103,B12:B14),'Summary and sign-off'!$A$48,'Summary and sign-off'!$A$49)</f>
        <v>Check - there are no hidden rows with data</v>
      </c>
      <c r="D15" s="143" t="str">
        <f>IF('Summary and sign-off'!F55='Summary and sign-off'!F54,'Summary and sign-off'!A51,'Summary and sign-off'!A50)</f>
        <v>Check - each entry provides sufficient information</v>
      </c>
      <c r="E15" s="143"/>
      <c r="F15" s="17"/>
    </row>
    <row r="16" spans="1:6" ht="10.5" customHeight="1">
      <c r="A16" s="17"/>
      <c r="B16" s="19"/>
      <c r="C16" s="17"/>
      <c r="D16" s="17"/>
      <c r="E16" s="17"/>
      <c r="F16" s="17"/>
    </row>
    <row r="17" spans="1:6" ht="24.75" customHeight="1">
      <c r="A17" s="153" t="s">
        <v>177</v>
      </c>
      <c r="B17" s="153"/>
      <c r="C17" s="153"/>
      <c r="D17" s="153"/>
      <c r="E17" s="153"/>
      <c r="F17" s="29"/>
    </row>
    <row r="18" spans="1:6" ht="32.450000000000003" customHeight="1">
      <c r="A18" s="24" t="s">
        <v>149</v>
      </c>
      <c r="B18" s="24" t="s">
        <v>65</v>
      </c>
      <c r="C18" s="24" t="s">
        <v>178</v>
      </c>
      <c r="D18" s="24" t="s">
        <v>174</v>
      </c>
      <c r="E18" s="24" t="s">
        <v>124</v>
      </c>
      <c r="F18" s="30"/>
    </row>
    <row r="19" spans="1:6" s="2" customFormat="1" ht="18" customHeight="1">
      <c r="A19" s="132"/>
      <c r="B19" s="118"/>
      <c r="C19" s="119"/>
      <c r="D19" s="119"/>
      <c r="E19" s="120"/>
      <c r="F19" s="1"/>
    </row>
    <row r="20" spans="1:6" s="2" customFormat="1" ht="28.5" customHeight="1">
      <c r="A20" s="132" t="s">
        <v>179</v>
      </c>
      <c r="B20" s="118">
        <v>612</v>
      </c>
      <c r="C20" s="136" t="s">
        <v>180</v>
      </c>
      <c r="D20" s="119" t="s">
        <v>181</v>
      </c>
      <c r="E20" s="120" t="s">
        <v>127</v>
      </c>
      <c r="F20" s="1"/>
    </row>
    <row r="21" spans="1:6" s="2" customFormat="1" ht="30.75" customHeight="1">
      <c r="A21" s="132" t="s">
        <v>179</v>
      </c>
      <c r="B21" s="118">
        <v>547.83000000000004</v>
      </c>
      <c r="C21" s="136" t="s">
        <v>180</v>
      </c>
      <c r="D21" s="119" t="s">
        <v>182</v>
      </c>
      <c r="E21" s="120" t="s">
        <v>127</v>
      </c>
      <c r="F21" s="1"/>
    </row>
    <row r="22" spans="1:6" s="2" customFormat="1" ht="27.75" customHeight="1">
      <c r="A22" s="132" t="s">
        <v>179</v>
      </c>
      <c r="B22" s="118">
        <v>280</v>
      </c>
      <c r="C22" s="136" t="s">
        <v>180</v>
      </c>
      <c r="D22" s="119" t="s">
        <v>183</v>
      </c>
      <c r="E22" s="120" t="s">
        <v>127</v>
      </c>
      <c r="F22" s="1"/>
    </row>
    <row r="23" spans="1:6" s="2" customFormat="1" ht="18" customHeight="1">
      <c r="A23" s="132"/>
      <c r="B23" s="118"/>
      <c r="C23" s="119"/>
      <c r="D23" s="119"/>
      <c r="E23" s="120"/>
      <c r="F23" s="1"/>
    </row>
    <row r="24" spans="1:6" s="2" customFormat="1" ht="18.95" customHeight="1">
      <c r="A24" s="132">
        <v>45907</v>
      </c>
      <c r="B24" s="118">
        <v>239</v>
      </c>
      <c r="C24" s="136" t="s">
        <v>184</v>
      </c>
      <c r="D24" s="119" t="s">
        <v>185</v>
      </c>
      <c r="E24" s="120" t="s">
        <v>132</v>
      </c>
      <c r="F24" s="1"/>
    </row>
    <row r="25" spans="1:6" s="2" customFormat="1" ht="18" customHeight="1">
      <c r="A25" s="132" t="s">
        <v>186</v>
      </c>
      <c r="B25" s="118">
        <v>570</v>
      </c>
      <c r="C25" s="136" t="s">
        <v>184</v>
      </c>
      <c r="D25" s="119" t="s">
        <v>182</v>
      </c>
      <c r="E25" s="120" t="s">
        <v>132</v>
      </c>
      <c r="F25" s="1"/>
    </row>
    <row r="26" spans="1:6" s="2" customFormat="1" ht="15.6" customHeight="1">
      <c r="A26" s="132">
        <v>45910</v>
      </c>
      <c r="B26" s="118">
        <v>338.55</v>
      </c>
      <c r="C26" s="136" t="s">
        <v>184</v>
      </c>
      <c r="D26" s="119" t="s">
        <v>187</v>
      </c>
      <c r="E26" s="120" t="s">
        <v>132</v>
      </c>
      <c r="F26" s="1"/>
    </row>
    <row r="27" spans="1:6" s="2" customFormat="1" ht="15.6" customHeight="1">
      <c r="A27" s="132">
        <v>45910</v>
      </c>
      <c r="B27" s="118">
        <v>81.3</v>
      </c>
      <c r="C27" s="119" t="s">
        <v>188</v>
      </c>
      <c r="D27" s="119" t="s">
        <v>189</v>
      </c>
      <c r="E27" s="120" t="s">
        <v>132</v>
      </c>
      <c r="F27" s="1"/>
    </row>
    <row r="28" spans="1:6" s="2" customFormat="1">
      <c r="A28" s="132">
        <v>45910</v>
      </c>
      <c r="B28" s="118">
        <v>49.3</v>
      </c>
      <c r="C28" s="119" t="s">
        <v>190</v>
      </c>
      <c r="D28" s="119" t="s">
        <v>189</v>
      </c>
      <c r="E28" s="120" t="s">
        <v>139</v>
      </c>
      <c r="F28" s="1"/>
    </row>
    <row r="29" spans="1:6" s="2" customFormat="1">
      <c r="A29" s="132">
        <v>45910</v>
      </c>
      <c r="B29" s="118">
        <v>19.13</v>
      </c>
      <c r="C29" s="119" t="s">
        <v>191</v>
      </c>
      <c r="D29" s="119" t="s">
        <v>189</v>
      </c>
      <c r="E29" s="120" t="s">
        <v>139</v>
      </c>
      <c r="F29" s="1"/>
    </row>
    <row r="30" spans="1:6" s="2" customFormat="1" ht="15.75" customHeight="1">
      <c r="A30" s="132" t="s">
        <v>186</v>
      </c>
      <c r="B30" s="118">
        <v>240</v>
      </c>
      <c r="C30" s="119" t="s">
        <v>192</v>
      </c>
      <c r="D30" s="119" t="s">
        <v>183</v>
      </c>
      <c r="E30" s="120" t="s">
        <v>132</v>
      </c>
      <c r="F30" s="1"/>
    </row>
    <row r="31" spans="1:6" s="2" customFormat="1">
      <c r="A31" s="132"/>
      <c r="B31" s="118"/>
      <c r="C31" s="119"/>
      <c r="D31" s="119"/>
      <c r="E31" s="120"/>
      <c r="F31" s="1"/>
    </row>
    <row r="32" spans="1:6" s="2" customFormat="1">
      <c r="A32" s="132"/>
      <c r="B32" s="118"/>
      <c r="C32" s="119"/>
      <c r="D32" s="119"/>
      <c r="E32" s="120"/>
      <c r="F32" s="1"/>
    </row>
    <row r="33" spans="1:6" s="2" customFormat="1">
      <c r="A33" s="132">
        <v>45915</v>
      </c>
      <c r="B33" s="118">
        <v>47.57</v>
      </c>
      <c r="C33" s="119" t="s">
        <v>193</v>
      </c>
      <c r="D33" s="119" t="s">
        <v>189</v>
      </c>
      <c r="E33" s="120" t="s">
        <v>139</v>
      </c>
      <c r="F33" s="1"/>
    </row>
    <row r="34" spans="1:6" s="2" customFormat="1">
      <c r="A34" s="117" t="s">
        <v>194</v>
      </c>
      <c r="B34" s="118">
        <v>918</v>
      </c>
      <c r="C34" s="136" t="s">
        <v>195</v>
      </c>
      <c r="D34" s="119" t="s">
        <v>181</v>
      </c>
      <c r="E34" s="120" t="s">
        <v>127</v>
      </c>
      <c r="F34" s="1"/>
    </row>
    <row r="35" spans="1:6" s="2" customFormat="1">
      <c r="A35" s="132">
        <v>45915</v>
      </c>
      <c r="B35" s="118">
        <v>251.3</v>
      </c>
      <c r="C35" s="136" t="s">
        <v>195</v>
      </c>
      <c r="D35" s="119" t="s">
        <v>182</v>
      </c>
      <c r="E35" s="120" t="s">
        <v>196</v>
      </c>
      <c r="F35" s="1"/>
    </row>
    <row r="36" spans="1:6" s="2" customFormat="1">
      <c r="A36" s="132" t="s">
        <v>197</v>
      </c>
      <c r="B36" s="118">
        <v>491.52</v>
      </c>
      <c r="C36" s="136" t="s">
        <v>195</v>
      </c>
      <c r="D36" s="119" t="s">
        <v>182</v>
      </c>
      <c r="E36" s="120" t="s">
        <v>196</v>
      </c>
      <c r="F36" s="1"/>
    </row>
    <row r="37" spans="1:6" s="2" customFormat="1">
      <c r="A37" s="132" t="s">
        <v>197</v>
      </c>
      <c r="B37" s="118">
        <v>320</v>
      </c>
      <c r="C37" s="136" t="s">
        <v>195</v>
      </c>
      <c r="D37" s="119" t="s">
        <v>198</v>
      </c>
      <c r="E37" s="120" t="s">
        <v>196</v>
      </c>
      <c r="F37" s="1"/>
    </row>
    <row r="38" spans="1:6" s="2" customFormat="1">
      <c r="A38" s="132"/>
      <c r="B38" s="118"/>
      <c r="C38" s="119"/>
      <c r="D38" s="119"/>
      <c r="E38" s="120"/>
      <c r="F38" s="1"/>
    </row>
    <row r="39" spans="1:6" s="2" customFormat="1">
      <c r="A39" s="132" t="s">
        <v>199</v>
      </c>
      <c r="B39" s="118">
        <v>612</v>
      </c>
      <c r="C39" s="136" t="s">
        <v>200</v>
      </c>
      <c r="D39" s="119" t="s">
        <v>181</v>
      </c>
      <c r="E39" s="120" t="s">
        <v>127</v>
      </c>
      <c r="F39" s="1"/>
    </row>
    <row r="40" spans="1:6" s="2" customFormat="1">
      <c r="A40" s="117" t="s">
        <v>199</v>
      </c>
      <c r="B40" s="118">
        <v>757</v>
      </c>
      <c r="C40" s="136" t="s">
        <v>200</v>
      </c>
      <c r="D40" s="119" t="s">
        <v>182</v>
      </c>
      <c r="E40" s="120" t="s">
        <v>127</v>
      </c>
      <c r="F40" s="1"/>
    </row>
    <row r="41" spans="1:6" s="2" customFormat="1">
      <c r="A41" s="132">
        <v>45945</v>
      </c>
      <c r="B41" s="118">
        <v>48.61</v>
      </c>
      <c r="C41" s="119" t="s">
        <v>201</v>
      </c>
      <c r="D41" s="119" t="s">
        <v>189</v>
      </c>
      <c r="E41" s="120" t="s">
        <v>139</v>
      </c>
      <c r="F41" s="1"/>
    </row>
    <row r="42" spans="1:6" s="2" customFormat="1">
      <c r="A42" s="117" t="s">
        <v>199</v>
      </c>
      <c r="B42" s="118">
        <v>280</v>
      </c>
      <c r="C42" s="136" t="s">
        <v>200</v>
      </c>
      <c r="D42" s="119" t="s">
        <v>183</v>
      </c>
      <c r="E42" s="120" t="s">
        <v>127</v>
      </c>
      <c r="F42" s="1"/>
    </row>
    <row r="43" spans="1:6" s="2" customFormat="1">
      <c r="A43" s="132"/>
      <c r="B43" s="118"/>
      <c r="C43" s="119"/>
      <c r="D43" s="119"/>
      <c r="E43" s="120"/>
      <c r="F43" s="1"/>
    </row>
    <row r="44" spans="1:6" s="2" customFormat="1" ht="19.5" customHeight="1">
      <c r="A44" s="132">
        <v>45966</v>
      </c>
      <c r="B44" s="118">
        <v>37.65</v>
      </c>
      <c r="C44" s="119" t="s">
        <v>193</v>
      </c>
      <c r="D44" s="119" t="s">
        <v>189</v>
      </c>
      <c r="E44" s="120" t="s">
        <v>139</v>
      </c>
      <c r="F44" s="1"/>
    </row>
    <row r="45" spans="1:6" s="2" customFormat="1" ht="29.45" customHeight="1">
      <c r="A45" s="132" t="s">
        <v>202</v>
      </c>
      <c r="B45" s="118">
        <v>962</v>
      </c>
      <c r="C45" s="136" t="s">
        <v>203</v>
      </c>
      <c r="D45" s="119" t="s">
        <v>181</v>
      </c>
      <c r="E45" s="120" t="s">
        <v>132</v>
      </c>
      <c r="F45" s="1"/>
    </row>
    <row r="46" spans="1:6" s="2" customFormat="1" ht="32.450000000000003" customHeight="1">
      <c r="A46" s="132" t="s">
        <v>202</v>
      </c>
      <c r="B46" s="118">
        <v>406.23</v>
      </c>
      <c r="C46" s="136" t="s">
        <v>203</v>
      </c>
      <c r="D46" s="119" t="s">
        <v>182</v>
      </c>
      <c r="E46" s="120" t="s">
        <v>132</v>
      </c>
      <c r="F46" s="1"/>
    </row>
    <row r="47" spans="1:6" s="2" customFormat="1" ht="15.95" customHeight="1">
      <c r="A47" s="132">
        <v>45968</v>
      </c>
      <c r="B47" s="118">
        <v>13.04</v>
      </c>
      <c r="C47" s="119" t="s">
        <v>204</v>
      </c>
      <c r="D47" s="119" t="s">
        <v>189</v>
      </c>
      <c r="E47" s="120" t="s">
        <v>132</v>
      </c>
      <c r="F47" s="1"/>
    </row>
    <row r="48" spans="1:6" s="2" customFormat="1" ht="17.100000000000001" customHeight="1">
      <c r="A48" s="132">
        <v>46333</v>
      </c>
      <c r="B48" s="118">
        <v>55.57</v>
      </c>
      <c r="C48" s="119" t="s">
        <v>201</v>
      </c>
      <c r="D48" s="119" t="s">
        <v>189</v>
      </c>
      <c r="E48" s="120" t="s">
        <v>139</v>
      </c>
      <c r="F48" s="1"/>
    </row>
    <row r="49" spans="1:6" s="2" customFormat="1" ht="29.1" customHeight="1">
      <c r="A49" s="132" t="s">
        <v>202</v>
      </c>
      <c r="B49" s="118">
        <v>200</v>
      </c>
      <c r="C49" s="136" t="s">
        <v>203</v>
      </c>
      <c r="D49" s="119" t="s">
        <v>205</v>
      </c>
      <c r="E49" s="120" t="s">
        <v>132</v>
      </c>
      <c r="F49" s="1"/>
    </row>
    <row r="50" spans="1:6" s="2" customFormat="1">
      <c r="A50" s="132"/>
      <c r="B50" s="118"/>
      <c r="C50" s="119"/>
      <c r="D50" s="119"/>
      <c r="E50" s="120"/>
      <c r="F50" s="1"/>
    </row>
    <row r="51" spans="1:6" s="2" customFormat="1">
      <c r="A51" s="132">
        <v>46338</v>
      </c>
      <c r="B51" s="118">
        <v>49.13</v>
      </c>
      <c r="C51" s="119" t="s">
        <v>193</v>
      </c>
      <c r="D51" s="119" t="s">
        <v>189</v>
      </c>
      <c r="E51" s="120" t="s">
        <v>139</v>
      </c>
      <c r="F51" s="1"/>
    </row>
    <row r="52" spans="1:6" s="2" customFormat="1" ht="24.95">
      <c r="A52" s="132" t="s">
        <v>206</v>
      </c>
      <c r="B52" s="118">
        <v>962</v>
      </c>
      <c r="C52" s="136" t="s">
        <v>207</v>
      </c>
      <c r="D52" s="119" t="s">
        <v>181</v>
      </c>
      <c r="E52" s="120" t="s">
        <v>132</v>
      </c>
      <c r="F52" s="1"/>
    </row>
    <row r="53" spans="1:6" s="2" customFormat="1" ht="24.95">
      <c r="A53" s="132" t="s">
        <v>206</v>
      </c>
      <c r="B53" s="118">
        <v>381.22</v>
      </c>
      <c r="C53" s="136" t="s">
        <v>207</v>
      </c>
      <c r="D53" s="119" t="s">
        <v>182</v>
      </c>
      <c r="E53" s="120" t="s">
        <v>132</v>
      </c>
      <c r="F53" s="1"/>
    </row>
    <row r="54" spans="1:6" s="2" customFormat="1">
      <c r="A54" s="132">
        <v>45974</v>
      </c>
      <c r="B54" s="118">
        <v>33</v>
      </c>
      <c r="C54" s="119" t="s">
        <v>208</v>
      </c>
      <c r="D54" s="119" t="s">
        <v>189</v>
      </c>
      <c r="E54" s="120" t="s">
        <v>132</v>
      </c>
      <c r="F54" s="1"/>
    </row>
    <row r="55" spans="1:6" s="2" customFormat="1">
      <c r="A55" s="132">
        <v>45975</v>
      </c>
      <c r="B55" s="118">
        <v>42.7</v>
      </c>
      <c r="C55" s="119" t="s">
        <v>209</v>
      </c>
      <c r="D55" s="119" t="s">
        <v>189</v>
      </c>
      <c r="E55" s="120" t="s">
        <v>139</v>
      </c>
      <c r="F55" s="1"/>
    </row>
    <row r="56" spans="1:6" s="2" customFormat="1" ht="24.95">
      <c r="A56" s="117" t="s">
        <v>210</v>
      </c>
      <c r="B56" s="118">
        <v>200</v>
      </c>
      <c r="C56" s="136" t="s">
        <v>207</v>
      </c>
      <c r="D56" s="119" t="s">
        <v>211</v>
      </c>
      <c r="E56" s="120" t="s">
        <v>132</v>
      </c>
      <c r="F56" s="1"/>
    </row>
    <row r="57" spans="1:6" s="2" customFormat="1">
      <c r="A57" s="132"/>
      <c r="B57" s="118"/>
      <c r="C57" s="119"/>
      <c r="D57" s="119"/>
      <c r="E57" s="120"/>
      <c r="F57" s="1"/>
    </row>
    <row r="58" spans="1:6" s="2" customFormat="1" ht="17.45" customHeight="1">
      <c r="A58" s="132">
        <v>45980</v>
      </c>
      <c r="B58" s="118">
        <v>36.26</v>
      </c>
      <c r="C58" s="119" t="s">
        <v>193</v>
      </c>
      <c r="D58" s="119" t="s">
        <v>189</v>
      </c>
      <c r="E58" s="120" t="s">
        <v>139</v>
      </c>
      <c r="F58" s="1"/>
    </row>
    <row r="59" spans="1:6" s="2" customFormat="1">
      <c r="A59" s="132">
        <v>45980</v>
      </c>
      <c r="B59" s="118">
        <v>69.3</v>
      </c>
      <c r="C59" s="119" t="s">
        <v>212</v>
      </c>
      <c r="D59" s="119" t="s">
        <v>189</v>
      </c>
      <c r="E59" s="120"/>
      <c r="F59" s="1"/>
    </row>
    <row r="60" spans="1:6" s="2" customFormat="1" ht="37.5">
      <c r="A60" s="132" t="s">
        <v>213</v>
      </c>
      <c r="B60" s="118">
        <v>1534</v>
      </c>
      <c r="C60" s="136" t="s">
        <v>214</v>
      </c>
      <c r="D60" s="119" t="s">
        <v>181</v>
      </c>
      <c r="E60" s="120" t="s">
        <v>215</v>
      </c>
      <c r="F60" s="1"/>
    </row>
    <row r="61" spans="1:6" s="2" customFormat="1">
      <c r="A61" s="132">
        <v>45980</v>
      </c>
      <c r="B61" s="118">
        <v>69.3</v>
      </c>
      <c r="C61" s="119" t="s">
        <v>212</v>
      </c>
      <c r="D61" s="119" t="s">
        <v>189</v>
      </c>
      <c r="E61" s="120"/>
      <c r="F61" s="1"/>
    </row>
    <row r="62" spans="1:6" s="2" customFormat="1" ht="37.5">
      <c r="A62" s="132" t="s">
        <v>213</v>
      </c>
      <c r="B62" s="118">
        <v>426.55</v>
      </c>
      <c r="C62" s="136" t="s">
        <v>214</v>
      </c>
      <c r="D62" s="119" t="s">
        <v>182</v>
      </c>
      <c r="E62" s="120" t="s">
        <v>132</v>
      </c>
      <c r="F62" s="1"/>
    </row>
    <row r="63" spans="1:6" s="2" customFormat="1" ht="15" customHeight="1">
      <c r="A63" s="132">
        <v>46347</v>
      </c>
      <c r="B63" s="118">
        <v>45</v>
      </c>
      <c r="C63" s="119" t="s">
        <v>216</v>
      </c>
      <c r="D63" s="119" t="s">
        <v>189</v>
      </c>
      <c r="E63" s="120" t="s">
        <v>132</v>
      </c>
      <c r="F63" s="1"/>
    </row>
    <row r="64" spans="1:6" s="2" customFormat="1" ht="15" customHeight="1">
      <c r="A64" s="132">
        <v>46347</v>
      </c>
      <c r="B64" s="118">
        <v>50</v>
      </c>
      <c r="C64" s="119" t="s">
        <v>201</v>
      </c>
      <c r="D64" s="119" t="s">
        <v>189</v>
      </c>
      <c r="E64" s="120" t="s">
        <v>139</v>
      </c>
      <c r="F64" s="1"/>
    </row>
    <row r="65" spans="1:6" s="2" customFormat="1" ht="37.5">
      <c r="A65" s="132" t="s">
        <v>213</v>
      </c>
      <c r="B65" s="118">
        <v>200</v>
      </c>
      <c r="C65" s="136" t="s">
        <v>214</v>
      </c>
      <c r="D65" s="119" t="s">
        <v>217</v>
      </c>
      <c r="E65" s="120" t="s">
        <v>215</v>
      </c>
      <c r="F65" s="1"/>
    </row>
    <row r="66" spans="1:6" s="2" customFormat="1" ht="14.1" customHeight="1">
      <c r="A66" s="132"/>
      <c r="B66" s="118"/>
      <c r="C66" s="119"/>
      <c r="D66" s="119"/>
      <c r="E66" s="120"/>
      <c r="F66" s="1"/>
    </row>
    <row r="67" spans="1:6" s="2" customFormat="1" ht="25.5" customHeight="1">
      <c r="A67" s="132" t="s">
        <v>218</v>
      </c>
      <c r="B67" s="118">
        <v>1252</v>
      </c>
      <c r="C67" s="136" t="s">
        <v>219</v>
      </c>
      <c r="D67" s="119" t="s">
        <v>181</v>
      </c>
      <c r="E67" s="120" t="s">
        <v>220</v>
      </c>
      <c r="F67" s="1"/>
    </row>
    <row r="68" spans="1:6" s="2" customFormat="1" ht="26.25" customHeight="1">
      <c r="A68" s="132" t="s">
        <v>221</v>
      </c>
      <c r="B68" s="118">
        <v>438</v>
      </c>
      <c r="C68" s="136" t="s">
        <v>219</v>
      </c>
      <c r="D68" s="119" t="s">
        <v>182</v>
      </c>
      <c r="E68" s="120" t="s">
        <v>220</v>
      </c>
      <c r="F68" s="1"/>
    </row>
    <row r="69" spans="1:6" s="2" customFormat="1" ht="24.75" customHeight="1">
      <c r="A69" s="132">
        <v>45986</v>
      </c>
      <c r="B69" s="118">
        <v>230</v>
      </c>
      <c r="C69" s="136" t="s">
        <v>219</v>
      </c>
      <c r="D69" s="119" t="s">
        <v>182</v>
      </c>
      <c r="E69" s="120" t="s">
        <v>222</v>
      </c>
      <c r="F69" s="1"/>
    </row>
    <row r="70" spans="1:6" s="2" customFormat="1" ht="18" customHeight="1">
      <c r="A70" s="132">
        <v>45987</v>
      </c>
      <c r="B70" s="118">
        <v>33.299999999999997</v>
      </c>
      <c r="C70" s="119" t="s">
        <v>201</v>
      </c>
      <c r="D70" s="119" t="s">
        <v>189</v>
      </c>
      <c r="E70" s="120" t="s">
        <v>139</v>
      </c>
      <c r="F70" s="1"/>
    </row>
    <row r="71" spans="1:6" s="2" customFormat="1" ht="23.25" customHeight="1">
      <c r="A71" s="132" t="s">
        <v>218</v>
      </c>
      <c r="B71" s="118">
        <v>280</v>
      </c>
      <c r="C71" s="136" t="s">
        <v>219</v>
      </c>
      <c r="D71" s="119" t="s">
        <v>183</v>
      </c>
      <c r="E71" s="120" t="s">
        <v>220</v>
      </c>
      <c r="F71" s="1"/>
    </row>
    <row r="72" spans="1:6" s="2" customFormat="1" ht="14.1" customHeight="1">
      <c r="A72" s="132"/>
      <c r="B72" s="118"/>
      <c r="C72" s="119"/>
      <c r="D72" s="119"/>
      <c r="E72" s="120"/>
      <c r="F72" s="1"/>
    </row>
    <row r="73" spans="1:6" s="2" customFormat="1" ht="14.1" customHeight="1">
      <c r="A73" s="132">
        <v>46065</v>
      </c>
      <c r="B73" s="118">
        <v>54.47</v>
      </c>
      <c r="C73" s="119" t="s">
        <v>193</v>
      </c>
      <c r="D73" s="119" t="s">
        <v>189</v>
      </c>
      <c r="E73" s="120" t="s">
        <v>139</v>
      </c>
      <c r="F73" s="1"/>
    </row>
    <row r="74" spans="1:6" s="2" customFormat="1" ht="14.1" customHeight="1">
      <c r="A74" s="132" t="s">
        <v>223</v>
      </c>
      <c r="B74" s="118">
        <v>962</v>
      </c>
      <c r="C74" s="119" t="s">
        <v>224</v>
      </c>
      <c r="D74" s="119" t="s">
        <v>181</v>
      </c>
      <c r="E74" s="120" t="s">
        <v>132</v>
      </c>
      <c r="F74" s="1"/>
    </row>
    <row r="75" spans="1:6" s="2" customFormat="1" ht="14.1" customHeight="1">
      <c r="A75" s="132" t="s">
        <v>223</v>
      </c>
      <c r="B75" s="118">
        <v>240</v>
      </c>
      <c r="C75" s="119" t="s">
        <v>224</v>
      </c>
      <c r="D75" s="119" t="s">
        <v>182</v>
      </c>
      <c r="E75" s="120" t="s">
        <v>132</v>
      </c>
      <c r="F75" s="1"/>
    </row>
    <row r="76" spans="1:6" s="2" customFormat="1" ht="14.1" customHeight="1">
      <c r="A76" s="132">
        <v>46066</v>
      </c>
      <c r="B76" s="118">
        <v>54.77</v>
      </c>
      <c r="C76" s="119" t="s">
        <v>225</v>
      </c>
      <c r="D76" s="119" t="s">
        <v>189</v>
      </c>
      <c r="E76" s="120" t="s">
        <v>132</v>
      </c>
      <c r="F76" s="1"/>
    </row>
    <row r="77" spans="1:6" s="2" customFormat="1" ht="19.5" customHeight="1">
      <c r="A77" s="132" t="s">
        <v>223</v>
      </c>
      <c r="B77" s="118">
        <v>120</v>
      </c>
      <c r="C77" s="119" t="s">
        <v>224</v>
      </c>
      <c r="D77" s="119" t="s">
        <v>226</v>
      </c>
      <c r="E77" s="120" t="s">
        <v>132</v>
      </c>
      <c r="F77" s="1"/>
    </row>
    <row r="78" spans="1:6" s="2" customFormat="1" ht="14.1" customHeight="1">
      <c r="A78" s="132"/>
      <c r="B78" s="118"/>
      <c r="C78" s="119"/>
      <c r="D78" s="119"/>
      <c r="E78" s="120"/>
      <c r="F78" s="1"/>
    </row>
    <row r="79" spans="1:6" s="2" customFormat="1" ht="18.75" customHeight="1">
      <c r="A79" s="132">
        <v>46076</v>
      </c>
      <c r="B79" s="118">
        <v>51.88</v>
      </c>
      <c r="C79" s="119" t="s">
        <v>193</v>
      </c>
      <c r="D79" s="119" t="s">
        <v>189</v>
      </c>
      <c r="E79" s="120" t="s">
        <v>139</v>
      </c>
      <c r="F79" s="1"/>
    </row>
    <row r="80" spans="1:6" s="2" customFormat="1" ht="28.5" customHeight="1">
      <c r="A80" s="132" t="s">
        <v>227</v>
      </c>
      <c r="B80" s="118">
        <v>962</v>
      </c>
      <c r="C80" s="136" t="s">
        <v>228</v>
      </c>
      <c r="D80" s="119" t="s">
        <v>181</v>
      </c>
      <c r="E80" s="120" t="s">
        <v>132</v>
      </c>
      <c r="F80" s="1"/>
    </row>
    <row r="81" spans="1:6" s="2" customFormat="1" ht="25.5" customHeight="1">
      <c r="A81" s="132" t="s">
        <v>227</v>
      </c>
      <c r="B81" s="118">
        <v>270</v>
      </c>
      <c r="C81" s="136" t="s">
        <v>228</v>
      </c>
      <c r="D81" s="119" t="s">
        <v>182</v>
      </c>
      <c r="E81" s="120" t="s">
        <v>132</v>
      </c>
      <c r="F81" s="1"/>
    </row>
    <row r="82" spans="1:6" s="2" customFormat="1" ht="14.1" customHeight="1">
      <c r="A82" s="132">
        <v>46077</v>
      </c>
      <c r="B82" s="118">
        <v>54.76</v>
      </c>
      <c r="C82" s="119" t="s">
        <v>201</v>
      </c>
      <c r="D82" s="119" t="s">
        <v>189</v>
      </c>
      <c r="E82" s="120" t="s">
        <v>132</v>
      </c>
      <c r="F82" s="1"/>
    </row>
    <row r="83" spans="1:6" s="2" customFormat="1" ht="25.5" customHeight="1">
      <c r="A83" s="132" t="s">
        <v>227</v>
      </c>
      <c r="B83" s="118">
        <v>160</v>
      </c>
      <c r="C83" s="136" t="s">
        <v>228</v>
      </c>
      <c r="D83" s="119" t="s">
        <v>229</v>
      </c>
      <c r="E83" s="120" t="s">
        <v>132</v>
      </c>
      <c r="F83" s="1"/>
    </row>
    <row r="84" spans="1:6" s="2" customFormat="1" ht="14.1" customHeight="1">
      <c r="A84" s="132"/>
      <c r="B84" s="118"/>
      <c r="C84" s="119"/>
      <c r="D84" s="119"/>
      <c r="E84" s="120"/>
      <c r="F84" s="1"/>
    </row>
    <row r="85" spans="1:6" s="2" customFormat="1" ht="14.1" customHeight="1">
      <c r="A85" s="132">
        <v>46126</v>
      </c>
      <c r="B85" s="118">
        <v>55.19</v>
      </c>
      <c r="C85" s="119" t="s">
        <v>193</v>
      </c>
      <c r="D85" s="119" t="s">
        <v>189</v>
      </c>
      <c r="E85" s="120" t="s">
        <v>139</v>
      </c>
      <c r="F85" s="1"/>
    </row>
    <row r="86" spans="1:6" s="2" customFormat="1" ht="26.25" customHeight="1">
      <c r="A86" s="132" t="s">
        <v>230</v>
      </c>
      <c r="B86" s="118">
        <v>962</v>
      </c>
      <c r="C86" s="136" t="s">
        <v>231</v>
      </c>
      <c r="D86" s="119" t="s">
        <v>181</v>
      </c>
      <c r="E86" s="120" t="s">
        <v>132</v>
      </c>
      <c r="F86" s="1"/>
    </row>
    <row r="87" spans="1:6" s="2" customFormat="1" ht="25.5" customHeight="1">
      <c r="A87" s="132" t="s">
        <v>230</v>
      </c>
      <c r="B87" s="118">
        <v>179</v>
      </c>
      <c r="C87" s="136" t="s">
        <v>231</v>
      </c>
      <c r="D87" s="119" t="s">
        <v>182</v>
      </c>
      <c r="E87" s="120" t="s">
        <v>132</v>
      </c>
      <c r="F87" s="1"/>
    </row>
    <row r="88" spans="1:6" s="2" customFormat="1" ht="14.1" customHeight="1">
      <c r="A88" s="132">
        <v>46127</v>
      </c>
      <c r="B88" s="118">
        <v>58.08</v>
      </c>
      <c r="C88" s="119" t="s">
        <v>201</v>
      </c>
      <c r="D88" s="119" t="s">
        <v>189</v>
      </c>
      <c r="E88" s="120" t="s">
        <v>139</v>
      </c>
      <c r="F88" s="1"/>
    </row>
    <row r="89" spans="1:6" s="2" customFormat="1" ht="24" customHeight="1">
      <c r="A89" s="132" t="s">
        <v>230</v>
      </c>
      <c r="B89" s="118">
        <v>120</v>
      </c>
      <c r="C89" s="136" t="s">
        <v>231</v>
      </c>
      <c r="D89" s="119" t="s">
        <v>226</v>
      </c>
      <c r="E89" s="120" t="s">
        <v>132</v>
      </c>
      <c r="F89" s="1"/>
    </row>
    <row r="90" spans="1:6" s="2" customFormat="1" ht="14.1" customHeight="1">
      <c r="A90" s="132"/>
      <c r="B90" s="118"/>
      <c r="C90" s="119"/>
      <c r="D90" s="119"/>
      <c r="E90" s="120"/>
      <c r="F90" s="1"/>
    </row>
    <row r="91" spans="1:6" s="2" customFormat="1" ht="14.1" customHeight="1">
      <c r="A91" s="132">
        <v>46150</v>
      </c>
      <c r="B91" s="118">
        <v>55.91</v>
      </c>
      <c r="C91" s="119" t="s">
        <v>193</v>
      </c>
      <c r="D91" s="119" t="s">
        <v>189</v>
      </c>
      <c r="E91" s="120" t="s">
        <v>139</v>
      </c>
      <c r="F91" s="1"/>
    </row>
    <row r="92" spans="1:6" s="2" customFormat="1" ht="14.1" customHeight="1">
      <c r="A92" s="132">
        <v>46150</v>
      </c>
      <c r="B92" s="118">
        <v>962</v>
      </c>
      <c r="C92" s="136" t="s">
        <v>232</v>
      </c>
      <c r="D92" s="119" t="s">
        <v>181</v>
      </c>
      <c r="E92" s="120" t="s">
        <v>132</v>
      </c>
      <c r="F92" s="1"/>
    </row>
    <row r="93" spans="1:6" s="2" customFormat="1" ht="14.1" customHeight="1">
      <c r="A93" s="132">
        <v>46150</v>
      </c>
      <c r="B93" s="118">
        <v>56.16</v>
      </c>
      <c r="C93" s="119" t="s">
        <v>201</v>
      </c>
      <c r="D93" s="119" t="s">
        <v>189</v>
      </c>
      <c r="E93" s="120" t="s">
        <v>139</v>
      </c>
      <c r="F93" s="1"/>
    </row>
    <row r="94" spans="1:6" s="2" customFormat="1" ht="14.1" customHeight="1">
      <c r="A94" s="132">
        <v>46150</v>
      </c>
      <c r="B94" s="118">
        <v>80</v>
      </c>
      <c r="C94" s="136" t="s">
        <v>232</v>
      </c>
      <c r="D94" s="119" t="s">
        <v>233</v>
      </c>
      <c r="E94" s="120" t="s">
        <v>132</v>
      </c>
      <c r="F94" s="1"/>
    </row>
    <row r="95" spans="1:6" s="2" customFormat="1" ht="14.1" customHeight="1">
      <c r="A95" s="132"/>
      <c r="B95" s="118"/>
      <c r="C95" s="119"/>
      <c r="D95" s="119"/>
      <c r="E95" s="120"/>
      <c r="F95" s="1"/>
    </row>
    <row r="96" spans="1:6" s="2" customFormat="1" ht="14.1" customHeight="1">
      <c r="A96" s="132" t="s">
        <v>234</v>
      </c>
      <c r="B96" s="118">
        <v>55.19</v>
      </c>
      <c r="C96" s="119" t="s">
        <v>193</v>
      </c>
      <c r="D96" s="119" t="s">
        <v>189</v>
      </c>
      <c r="E96" s="120" t="s">
        <v>139</v>
      </c>
      <c r="F96" s="1"/>
    </row>
    <row r="97" spans="1:6" s="2" customFormat="1" ht="14.1" customHeight="1">
      <c r="A97" s="132">
        <v>46159</v>
      </c>
      <c r="B97" s="118">
        <v>1001</v>
      </c>
      <c r="C97" s="136" t="s">
        <v>235</v>
      </c>
      <c r="D97" s="119" t="s">
        <v>181</v>
      </c>
      <c r="E97" s="120" t="s">
        <v>236</v>
      </c>
      <c r="F97" s="1"/>
    </row>
    <row r="98" spans="1:6" s="2" customFormat="1" ht="14.1" customHeight="1">
      <c r="A98" s="132" t="s">
        <v>234</v>
      </c>
      <c r="B98" s="118">
        <v>763.1</v>
      </c>
      <c r="C98" s="136" t="s">
        <v>235</v>
      </c>
      <c r="D98" s="119" t="s">
        <v>182</v>
      </c>
      <c r="E98" s="120" t="s">
        <v>236</v>
      </c>
      <c r="F98" s="1"/>
    </row>
    <row r="99" spans="1:6" s="2" customFormat="1" ht="14.1" customHeight="1">
      <c r="A99" s="132" t="s">
        <v>234</v>
      </c>
      <c r="B99" s="118">
        <v>280</v>
      </c>
      <c r="C99" s="136" t="s">
        <v>235</v>
      </c>
      <c r="D99" s="119" t="s">
        <v>183</v>
      </c>
      <c r="E99" s="120" t="s">
        <v>236</v>
      </c>
      <c r="F99" s="1"/>
    </row>
    <row r="100" spans="1:6" s="2" customFormat="1" ht="14.1" customHeight="1">
      <c r="A100" s="132"/>
      <c r="B100" s="118"/>
      <c r="C100" s="119"/>
      <c r="D100" s="119"/>
      <c r="E100" s="120"/>
      <c r="F100" s="1"/>
    </row>
    <row r="101" spans="1:6" s="2" customFormat="1" ht="14.1" customHeight="1">
      <c r="A101" s="132">
        <v>46163</v>
      </c>
      <c r="B101" s="118">
        <v>459</v>
      </c>
      <c r="C101" s="136" t="s">
        <v>237</v>
      </c>
      <c r="D101" s="119" t="s">
        <v>187</v>
      </c>
      <c r="E101" s="120" t="s">
        <v>127</v>
      </c>
      <c r="F101" s="1"/>
    </row>
    <row r="102" spans="1:6" s="2" customFormat="1" ht="14.1" customHeight="1">
      <c r="A102" s="132" t="s">
        <v>238</v>
      </c>
      <c r="B102" s="118">
        <v>201</v>
      </c>
      <c r="C102" s="136" t="s">
        <v>237</v>
      </c>
      <c r="D102" s="119" t="s">
        <v>182</v>
      </c>
      <c r="E102" s="120" t="s">
        <v>196</v>
      </c>
      <c r="F102" s="1"/>
    </row>
    <row r="103" spans="1:6" s="2" customFormat="1" ht="14.1" customHeight="1">
      <c r="A103" s="132">
        <v>46163</v>
      </c>
      <c r="B103" s="118">
        <v>58.08</v>
      </c>
      <c r="C103" s="119" t="s">
        <v>201</v>
      </c>
      <c r="D103" s="119" t="s">
        <v>189</v>
      </c>
      <c r="E103" s="120" t="s">
        <v>139</v>
      </c>
      <c r="F103" s="1"/>
    </row>
    <row r="104" spans="1:6" s="2" customFormat="1" ht="14.1" customHeight="1">
      <c r="A104" s="132" t="s">
        <v>238</v>
      </c>
      <c r="B104" s="118">
        <v>120</v>
      </c>
      <c r="C104" s="136" t="s">
        <v>237</v>
      </c>
      <c r="D104" s="119" t="s">
        <v>226</v>
      </c>
      <c r="E104" s="120" t="s">
        <v>239</v>
      </c>
      <c r="F104" s="1"/>
    </row>
    <row r="105" spans="1:6" s="2" customFormat="1" ht="14.1" customHeight="1">
      <c r="A105" s="132"/>
      <c r="B105" s="118"/>
      <c r="C105" s="119"/>
      <c r="D105" s="119"/>
      <c r="E105" s="120"/>
      <c r="F105" s="1"/>
    </row>
    <row r="106" spans="1:6" s="2" customFormat="1" ht="14.1" customHeight="1">
      <c r="A106" s="132">
        <v>46194</v>
      </c>
      <c r="B106" s="118">
        <v>55.91</v>
      </c>
      <c r="C106" s="119" t="s">
        <v>193</v>
      </c>
      <c r="D106" s="119" t="s">
        <v>189</v>
      </c>
      <c r="E106" s="120" t="s">
        <v>139</v>
      </c>
      <c r="F106" s="1"/>
    </row>
    <row r="107" spans="1:6" s="2" customFormat="1" ht="14.1" customHeight="1">
      <c r="A107" s="132" t="s">
        <v>240</v>
      </c>
      <c r="B107" s="118">
        <v>268</v>
      </c>
      <c r="C107" s="136" t="s">
        <v>241</v>
      </c>
      <c r="D107" s="119" t="s">
        <v>181</v>
      </c>
      <c r="E107" s="120" t="s">
        <v>242</v>
      </c>
      <c r="F107" s="1"/>
    </row>
    <row r="108" spans="1:6" s="2" customFormat="1" ht="14.1" customHeight="1">
      <c r="A108" s="132" t="s">
        <v>240</v>
      </c>
      <c r="B108" s="118">
        <v>693</v>
      </c>
      <c r="C108" s="136" t="s">
        <v>241</v>
      </c>
      <c r="D108" s="119" t="s">
        <v>182</v>
      </c>
      <c r="E108" s="120" t="s">
        <v>242</v>
      </c>
      <c r="F108" s="1"/>
    </row>
    <row r="109" spans="1:6" s="2" customFormat="1" ht="14.1" customHeight="1">
      <c r="A109" s="132">
        <v>46198</v>
      </c>
      <c r="B109" s="118">
        <v>55.91</v>
      </c>
      <c r="C109" s="119" t="s">
        <v>201</v>
      </c>
      <c r="D109" s="119" t="s">
        <v>189</v>
      </c>
      <c r="E109" s="120" t="s">
        <v>139</v>
      </c>
      <c r="F109" s="1"/>
    </row>
    <row r="110" spans="1:6" s="2" customFormat="1" ht="14.1" customHeight="1">
      <c r="A110" s="132" t="s">
        <v>240</v>
      </c>
      <c r="B110" s="118">
        <v>360</v>
      </c>
      <c r="C110" s="136" t="s">
        <v>241</v>
      </c>
      <c r="D110" s="119" t="s">
        <v>243</v>
      </c>
      <c r="E110" s="120" t="s">
        <v>242</v>
      </c>
      <c r="F110" s="1"/>
    </row>
    <row r="111" spans="1:6" s="2" customFormat="1">
      <c r="A111" s="132"/>
      <c r="B111" s="118"/>
      <c r="C111" s="119"/>
      <c r="D111" s="119"/>
      <c r="E111" s="120"/>
      <c r="F111" s="1"/>
    </row>
    <row r="112" spans="1:6" s="2" customFormat="1" hidden="1">
      <c r="A112" s="108"/>
      <c r="B112" s="109"/>
      <c r="C112" s="110"/>
      <c r="D112" s="110"/>
      <c r="E112" s="111"/>
      <c r="F112" s="1"/>
    </row>
    <row r="113" spans="1:6" ht="19.5" customHeight="1">
      <c r="A113" s="71" t="s">
        <v>244</v>
      </c>
      <c r="B113" s="72">
        <f>SUM(B19:B112)</f>
        <v>24537.769999999993</v>
      </c>
      <c r="C113" s="128" t="str">
        <f>IF(SUBTOTAL(3,B19:B112)=SUBTOTAL(103,B19:B112),'Summary and sign-off'!$A$48,'Summary and sign-off'!$A$49)</f>
        <v>Check - there are no hidden rows with data</v>
      </c>
      <c r="D113" s="143" t="str">
        <f>IF('Summary and sign-off'!F56='Summary and sign-off'!F54,'Summary and sign-off'!A51,'Summary and sign-off'!A50)</f>
        <v>Check - each entry provides sufficient information</v>
      </c>
      <c r="E113" s="143"/>
      <c r="F113" s="17"/>
    </row>
    <row r="114" spans="1:6" ht="10.5" customHeight="1">
      <c r="A114" s="17"/>
      <c r="B114" s="19"/>
      <c r="C114" s="17"/>
      <c r="D114" s="17"/>
      <c r="E114" s="17"/>
      <c r="F114" s="17"/>
    </row>
    <row r="115" spans="1:6" ht="24.75" customHeight="1">
      <c r="A115" s="153" t="s">
        <v>245</v>
      </c>
      <c r="B115" s="153"/>
      <c r="C115" s="153"/>
      <c r="D115" s="153"/>
      <c r="E115" s="153"/>
      <c r="F115" s="17"/>
    </row>
    <row r="116" spans="1:6" ht="27" customHeight="1">
      <c r="A116" s="24" t="s">
        <v>149</v>
      </c>
      <c r="B116" s="24" t="s">
        <v>65</v>
      </c>
      <c r="C116" s="24" t="s">
        <v>246</v>
      </c>
      <c r="D116" s="24" t="s">
        <v>247</v>
      </c>
      <c r="E116" s="24" t="s">
        <v>124</v>
      </c>
      <c r="F116" s="28"/>
    </row>
    <row r="117" spans="1:6" s="2" customFormat="1">
      <c r="A117" s="132"/>
      <c r="B117" s="118"/>
      <c r="C117" s="119" t="s">
        <v>248</v>
      </c>
      <c r="D117" s="119"/>
      <c r="E117" s="120"/>
      <c r="F117" s="1"/>
    </row>
    <row r="118" spans="1:6" s="2" customFormat="1">
      <c r="A118" s="132"/>
      <c r="B118" s="118"/>
      <c r="C118" s="119"/>
      <c r="D118" s="119"/>
      <c r="E118" s="120"/>
      <c r="F118" s="1"/>
    </row>
    <row r="119" spans="1:6" s="2" customFormat="1">
      <c r="A119" s="117"/>
      <c r="B119" s="118"/>
      <c r="C119" s="119"/>
      <c r="D119" s="119"/>
      <c r="E119" s="120"/>
      <c r="F119" s="1"/>
    </row>
    <row r="120" spans="1:6" s="2" customFormat="1" hidden="1">
      <c r="A120" s="94"/>
      <c r="B120" s="95"/>
      <c r="C120" s="96"/>
      <c r="D120" s="96"/>
      <c r="E120" s="97"/>
      <c r="F120" s="1"/>
    </row>
    <row r="121" spans="1:6" ht="19.5" customHeight="1">
      <c r="A121" s="71" t="s">
        <v>249</v>
      </c>
      <c r="B121" s="72">
        <f>SUM(B117:B120)</f>
        <v>0</v>
      </c>
      <c r="C121" s="128" t="str">
        <f>IF(SUBTOTAL(3,B117:B120)=SUBTOTAL(103,B117:B120),'Summary and sign-off'!$A$48,'Summary and sign-off'!$A$49)</f>
        <v>Check - there are no hidden rows with data</v>
      </c>
      <c r="D121" s="143" t="str">
        <f>IF('Summary and sign-off'!F57='Summary and sign-off'!F54,'Summary and sign-off'!A51,'Summary and sign-off'!A50)</f>
        <v>Check - each entry provides sufficient information</v>
      </c>
      <c r="E121" s="143"/>
      <c r="F121" s="17"/>
    </row>
    <row r="122" spans="1:6" ht="10.5" customHeight="1">
      <c r="A122" s="17"/>
      <c r="B122" s="57"/>
      <c r="C122" s="19"/>
      <c r="D122" s="17"/>
      <c r="E122" s="17"/>
      <c r="F122" s="17"/>
    </row>
    <row r="123" spans="1:6" ht="34.5" customHeight="1">
      <c r="A123" s="31" t="s">
        <v>250</v>
      </c>
      <c r="B123" s="58">
        <f>B15+B113+B121</f>
        <v>24537.769999999993</v>
      </c>
      <c r="C123" s="32"/>
      <c r="D123" s="32"/>
      <c r="E123" s="32"/>
      <c r="F123" s="17"/>
    </row>
    <row r="124" spans="1:6" ht="12.95">
      <c r="A124" s="17"/>
      <c r="B124" s="19"/>
      <c r="C124" s="17"/>
      <c r="D124" s="17"/>
      <c r="E124" s="17"/>
      <c r="F124" s="17"/>
    </row>
    <row r="125" spans="1:6" ht="12.95">
      <c r="A125" s="18" t="s">
        <v>76</v>
      </c>
      <c r="B125" s="19"/>
      <c r="C125" s="17"/>
      <c r="D125" s="17"/>
      <c r="E125" s="17"/>
      <c r="F125" s="17"/>
    </row>
    <row r="126" spans="1:6" ht="12.6" customHeight="1">
      <c r="A126" s="20" t="s">
        <v>168</v>
      </c>
      <c r="F126" s="17"/>
    </row>
    <row r="127" spans="1:6" ht="12.95" customHeight="1">
      <c r="A127" s="20" t="s">
        <v>251</v>
      </c>
      <c r="B127" s="17"/>
      <c r="D127" s="17"/>
      <c r="F127" s="17"/>
    </row>
    <row r="128" spans="1:6">
      <c r="A128" s="20" t="s">
        <v>252</v>
      </c>
      <c r="F128" s="17"/>
    </row>
    <row r="129" spans="1:6" ht="12.95">
      <c r="A129" s="20" t="s">
        <v>82</v>
      </c>
      <c r="B129" s="19"/>
      <c r="C129" s="17"/>
      <c r="D129" s="17"/>
      <c r="E129" s="17"/>
      <c r="F129" s="17"/>
    </row>
    <row r="130" spans="1:6" ht="12.95" customHeight="1">
      <c r="A130" s="20" t="s">
        <v>253</v>
      </c>
      <c r="B130" s="17"/>
      <c r="D130" s="17"/>
      <c r="F130" s="17"/>
    </row>
    <row r="131" spans="1:6">
      <c r="A131" s="20" t="s">
        <v>254</v>
      </c>
      <c r="F131" s="17"/>
    </row>
    <row r="132" spans="1:6">
      <c r="A132" s="20" t="s">
        <v>255</v>
      </c>
      <c r="B132" s="20"/>
      <c r="C132" s="20"/>
      <c r="D132" s="20"/>
      <c r="F132" s="17"/>
    </row>
    <row r="133" spans="1:6">
      <c r="A133" s="26"/>
      <c r="B133" s="17"/>
      <c r="C133" s="17"/>
      <c r="D133" s="17"/>
      <c r="E133" s="17"/>
      <c r="F133" s="17"/>
    </row>
    <row r="134" spans="1:6" hidden="1">
      <c r="A134" s="26"/>
      <c r="B134" s="17"/>
      <c r="C134" s="17"/>
      <c r="D134" s="17"/>
      <c r="E134" s="17"/>
      <c r="F134" s="17"/>
    </row>
    <row r="135" spans="1:6"/>
    <row r="136" spans="1:6"/>
    <row r="137" spans="1:6"/>
    <row r="138" spans="1:6"/>
    <row r="139" spans="1:6" ht="12.75" hidden="1" customHeight="1"/>
    <row r="140" spans="1:6"/>
    <row r="141" spans="1:6"/>
    <row r="142" spans="1:6" hidden="1">
      <c r="A142" s="26"/>
      <c r="B142" s="17"/>
      <c r="C142" s="17"/>
      <c r="D142" s="17"/>
      <c r="E142" s="17"/>
      <c r="F142" s="17"/>
    </row>
    <row r="143" spans="1:6" hidden="1">
      <c r="A143" s="26"/>
      <c r="B143" s="17"/>
      <c r="C143" s="17"/>
      <c r="D143" s="17"/>
      <c r="E143" s="17"/>
      <c r="F143" s="17"/>
    </row>
    <row r="144" spans="1:6" hidden="1">
      <c r="A144" s="26"/>
      <c r="B144" s="17"/>
      <c r="C144" s="17"/>
      <c r="D144" s="17"/>
      <c r="E144" s="17"/>
      <c r="F144" s="17"/>
    </row>
    <row r="145" spans="1:6" hidden="1">
      <c r="A145" s="26"/>
      <c r="B145" s="17"/>
      <c r="C145" s="17"/>
      <c r="D145" s="17"/>
      <c r="E145" s="17"/>
      <c r="F145" s="17"/>
    </row>
    <row r="146" spans="1:6" hidden="1">
      <c r="A146" s="26"/>
      <c r="B146" s="17"/>
      <c r="C146" s="17"/>
      <c r="D146" s="17"/>
      <c r="E146" s="17"/>
      <c r="F146" s="17"/>
    </row>
    <row r="147" spans="1:6"/>
    <row r="148" spans="1:6"/>
    <row r="149" spans="1:6"/>
    <row r="150" spans="1:6"/>
    <row r="151" spans="1:6"/>
    <row r="152" spans="1:6"/>
    <row r="153" spans="1:6"/>
    <row r="154" spans="1:6"/>
    <row r="155" spans="1:6"/>
    <row r="156" spans="1:6"/>
    <row r="157" spans="1:6"/>
    <row r="158" spans="1:6"/>
    <row r="159" spans="1:6"/>
    <row r="160" spans="1:6"/>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row r="263"/>
    <row r="264"/>
    <row r="265"/>
    <row r="266"/>
    <row r="267"/>
    <row r="268"/>
    <row r="269"/>
    <row r="270"/>
    <row r="271"/>
    <row r="272"/>
    <row r="273"/>
    <row r="274"/>
    <row r="275"/>
    <row r="276"/>
    <row r="277"/>
    <row r="278"/>
    <row r="279"/>
    <row r="280"/>
    <row r="281"/>
    <row r="282"/>
    <row r="283"/>
    <row r="284"/>
    <row r="285"/>
    <row r="286"/>
    <row r="287"/>
  </sheetData>
  <sheetProtection sheet="1" formatCells="0" formatRows="0" insertColumns="0" insertRows="0" deleteRows="0"/>
  <mergeCells count="15">
    <mergeCell ref="B7:E7"/>
    <mergeCell ref="B5:E5"/>
    <mergeCell ref="D121:E121"/>
    <mergeCell ref="A1:E1"/>
    <mergeCell ref="A17:E17"/>
    <mergeCell ref="A115:E115"/>
    <mergeCell ref="B2:E2"/>
    <mergeCell ref="B3:E3"/>
    <mergeCell ref="B4:E4"/>
    <mergeCell ref="A8:E8"/>
    <mergeCell ref="A9:E9"/>
    <mergeCell ref="B6:E6"/>
    <mergeCell ref="D15:E15"/>
    <mergeCell ref="D113:E113"/>
    <mergeCell ref="A10:E10"/>
  </mergeCells>
  <dataValidations count="3">
    <dataValidation type="date" errorStyle="warning" allowBlank="1" showInputMessage="1" showErrorMessage="1" error="This date may be outside the timeframe indicated (eg 2018/19 year)" prompt="Any non-standard date format or date outside the disclosure period (typically 1 July 2018 - 30 June 2019) will raise an alert. Check entry and select 'Yes' to accept/continue." sqref="A12 A14 A117:A118 A120 A112" xr:uid="{00000000-0002-0000-0200-000000000000}">
      <formula1>$B$4</formula1>
      <formula2>$B$5</formula2>
    </dataValidation>
    <dataValidation allowBlank="1" showInputMessage="1" showErrorMessage="1" prompt="Insert additional rows as needed:_x000a_- 'right click' on a row number (left of screen)_x000a_- select 'Insert' (this will insert a row above it)" sqref="A116 A18 A11" xr:uid="{00000000-0002-0000-0200-000001000000}"/>
    <dataValidation type="date" errorStyle="warning" allowBlank="1" showInputMessage="1" showErrorMessage="1" error="This date may be outside the timeframe indicated (eg 2018/19 year)" prompt="Any non-standard date format or date outside the disclosure period (typically 1 July - 30 June) will raise an alert. Check entry and select 'Yes' to accept/continue." sqref="A13 A19:A111 A119" xr:uid="{67A21C94-90C0-4AFE-B6AC-F64AD77E4F2B}">
      <formula1>$B$4</formula1>
      <formula2>$B$5</formula2>
    </dataValidation>
  </dataValidations>
  <pageMargins left="0.70866141732283472" right="0.70866141732283472" top="0.74803149606299213" bottom="0.74803149606299213" header="0.31496062992125984" footer="0.31496062992125984"/>
  <pageSetup paperSize="9" scale="69" fitToHeight="0" orientation="landscape" r:id="rId1"/>
  <headerFooter alignWithMargins="0">
    <oddFooter>&amp;LCE Expense Disclosure Workbook 2018&amp;RWorksheet - Travel</oddFooter>
  </headerFooter>
  <legacyDrawing r:id="rId2"/>
  <extLst>
    <ext xmlns:x14="http://schemas.microsoft.com/office/spreadsheetml/2009/9/main" uri="{CCE6A557-97BC-4b89-ADB6-D9C93CAAB3DF}">
      <x14:dataValidations xmlns:xm="http://schemas.microsoft.com/office/excel/2006/main" count="3">
        <x14:dataValidation type="list" allowBlank="1" showInputMessage="1" showErrorMessage="1" error="Use the drop down list (at the right of the cell)" prompt="Do dollar figures on this sheet include or exclude GST?  (be consistent - all inclusive or exclusive)_x000a__x000a_[use drop down list at right of cell]_x000a__x000a_If possible, please include/exclude GST consistently across all sheets" xr:uid="{00000000-0002-0000-0200-000002000000}">
          <x14:formula1>
            <xm:f>'Summary and sign-off'!$A$27:$A$28</xm:f>
          </x14:formula1>
          <xm:sqref>B6:E6</xm:sqref>
        </x14:dataValidation>
        <x14:dataValidation type="list" allowBlank="1" showInputMessage="1" showErrorMessage="1" error="Use the drop down list (at the right of the cell)" prompt="Totals should accurately sum the content of tables but this may be affected by input method - e.g. hidden or inappropriate data._x000a__x000a_It is each agency's responsibility to confirm the accuracy of data and totals._x000a__x000a_[use drop down list to confirm this check]" xr:uid="{00000000-0002-0000-0200-000003000000}">
          <x14:formula1>
            <xm:f>'Summary and sign-off'!$A$29:$A$30</xm:f>
          </x14:formula1>
          <xm:sqref>B7:E7</xm:sqref>
        </x14:dataValidation>
        <x14:dataValidation type="decimal" operator="greaterThan" allowBlank="1" showInputMessage="1" showErrorMessage="1" error="This cell must contain a dollar figure" xr:uid="{00000000-0002-0000-0200-000004000000}">
          <x14:formula1>
            <xm:f>'Summary and sign-off'!$A$47</xm:f>
          </x14:formula1>
          <xm:sqref>B12:B14 B19:B112 B117:B120</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8" tint="-0.249977111117893"/>
    <pageSetUpPr fitToPage="1"/>
  </sheetPr>
  <dimension ref="A1:J65"/>
  <sheetViews>
    <sheetView topLeftCell="A9" zoomScaleNormal="100" workbookViewId="0">
      <selection activeCell="C27" sqref="C27"/>
    </sheetView>
  </sheetViews>
  <sheetFormatPr defaultColWidth="0" defaultRowHeight="12.6" zeroHeight="1"/>
  <cols>
    <col min="1" max="1" width="35.7109375" customWidth="1"/>
    <col min="2" max="2" width="46.85546875" customWidth="1"/>
    <col min="3" max="3" width="22.140625" customWidth="1"/>
    <col min="4" max="4" width="25.42578125" customWidth="1"/>
    <col min="5" max="6" width="35.7109375" customWidth="1"/>
    <col min="7" max="7" width="38" customWidth="1"/>
    <col min="8" max="10" width="9.140625" hidden="1" customWidth="1"/>
    <col min="11" max="15" width="0" hidden="1" customWidth="1"/>
  </cols>
  <sheetData>
    <row r="1" spans="1:6" ht="26.25" customHeight="1">
      <c r="A1" s="145" t="s">
        <v>256</v>
      </c>
      <c r="B1" s="145"/>
      <c r="C1" s="145"/>
      <c r="D1" s="145"/>
      <c r="E1" s="145"/>
      <c r="F1" s="145"/>
    </row>
    <row r="2" spans="1:6" ht="21" customHeight="1">
      <c r="A2" s="3" t="s">
        <v>114</v>
      </c>
      <c r="B2" s="144" t="str">
        <f>'Summary and sign-off'!B2:F2</f>
        <v>Climate Change Commission</v>
      </c>
      <c r="C2" s="144"/>
      <c r="D2" s="144"/>
      <c r="E2" s="144"/>
      <c r="F2" s="144"/>
    </row>
    <row r="3" spans="1:6" ht="30.95">
      <c r="A3" s="3" t="s">
        <v>115</v>
      </c>
      <c r="B3" s="144" t="str">
        <f>'Summary and sign-off'!B3:F3</f>
        <v>Joanna Hendy</v>
      </c>
      <c r="C3" s="144"/>
      <c r="D3" s="144"/>
      <c r="E3" s="144"/>
      <c r="F3" s="144"/>
    </row>
    <row r="4" spans="1:6" ht="21" customHeight="1">
      <c r="A4" s="3" t="s">
        <v>116</v>
      </c>
      <c r="B4" s="144">
        <f>'Summary and sign-off'!B4:F4</f>
        <v>45839</v>
      </c>
      <c r="C4" s="144"/>
      <c r="D4" s="144"/>
      <c r="E4" s="144"/>
      <c r="F4" s="144"/>
    </row>
    <row r="5" spans="1:6" ht="21" customHeight="1">
      <c r="A5" s="3" t="s">
        <v>117</v>
      </c>
      <c r="B5" s="144">
        <f>'Summary and sign-off'!B5:F5</f>
        <v>46203</v>
      </c>
      <c r="C5" s="144"/>
      <c r="D5" s="144"/>
      <c r="E5" s="144"/>
      <c r="F5" s="144"/>
    </row>
    <row r="6" spans="1:6" ht="21" customHeight="1">
      <c r="A6" s="3" t="s">
        <v>257</v>
      </c>
      <c r="B6" s="138" t="s">
        <v>84</v>
      </c>
      <c r="C6" s="138"/>
      <c r="D6" s="138"/>
      <c r="E6" s="138"/>
      <c r="F6" s="138"/>
    </row>
    <row r="7" spans="1:6" ht="21" customHeight="1">
      <c r="A7" s="3" t="s">
        <v>58</v>
      </c>
      <c r="B7" s="138" t="s">
        <v>86</v>
      </c>
      <c r="C7" s="138"/>
      <c r="D7" s="138"/>
      <c r="E7" s="138"/>
      <c r="F7" s="138"/>
    </row>
    <row r="8" spans="1:6" ht="36" customHeight="1">
      <c r="A8" s="152" t="s">
        <v>258</v>
      </c>
      <c r="B8" s="152"/>
      <c r="C8" s="152"/>
      <c r="D8" s="152"/>
      <c r="E8" s="152"/>
      <c r="F8" s="152"/>
    </row>
    <row r="9" spans="1:6" ht="36" customHeight="1">
      <c r="A9" s="150" t="s">
        <v>259</v>
      </c>
      <c r="B9" s="151"/>
      <c r="C9" s="151"/>
      <c r="D9" s="151"/>
      <c r="E9" s="151"/>
      <c r="F9" s="151"/>
    </row>
    <row r="10" spans="1:6" ht="39" customHeight="1">
      <c r="A10" s="24" t="s">
        <v>149</v>
      </c>
      <c r="B10" s="112" t="s">
        <v>260</v>
      </c>
      <c r="C10" s="112" t="s">
        <v>261</v>
      </c>
      <c r="D10" s="112" t="s">
        <v>262</v>
      </c>
      <c r="E10" s="112" t="s">
        <v>263</v>
      </c>
      <c r="F10" s="112" t="s">
        <v>264</v>
      </c>
    </row>
    <row r="11" spans="1:6" ht="39" customHeight="1">
      <c r="A11" s="24"/>
      <c r="B11" s="112"/>
      <c r="C11" s="112"/>
      <c r="D11" s="112"/>
      <c r="E11" s="112"/>
      <c r="F11" s="112"/>
    </row>
    <row r="12" spans="1:6" s="2" customFormat="1">
      <c r="A12" s="132"/>
      <c r="B12" s="122"/>
      <c r="C12" s="125"/>
      <c r="D12" s="122"/>
      <c r="E12" s="126"/>
      <c r="F12" s="123"/>
    </row>
    <row r="13" spans="1:6" s="2" customFormat="1">
      <c r="A13" s="132">
        <v>45875</v>
      </c>
      <c r="B13" s="122" t="s">
        <v>265</v>
      </c>
      <c r="C13" s="125" t="s">
        <v>101</v>
      </c>
      <c r="D13" s="122" t="s">
        <v>266</v>
      </c>
      <c r="E13" s="126" t="s">
        <v>95</v>
      </c>
      <c r="F13" s="123"/>
    </row>
    <row r="14" spans="1:6" s="2" customFormat="1" ht="24.95">
      <c r="A14" s="132">
        <v>45974</v>
      </c>
      <c r="B14" s="122" t="s">
        <v>267</v>
      </c>
      <c r="C14" s="125" t="s">
        <v>100</v>
      </c>
      <c r="D14" s="122" t="s">
        <v>268</v>
      </c>
      <c r="E14" s="126" t="s">
        <v>95</v>
      </c>
      <c r="F14" s="123"/>
    </row>
    <row r="15" spans="1:6" s="2" customFormat="1">
      <c r="A15" s="132">
        <v>45981</v>
      </c>
      <c r="B15" s="122" t="s">
        <v>269</v>
      </c>
      <c r="C15" s="125" t="s">
        <v>100</v>
      </c>
      <c r="D15" s="122" t="s">
        <v>270</v>
      </c>
      <c r="E15" s="126" t="s">
        <v>95</v>
      </c>
      <c r="F15" s="123"/>
    </row>
    <row r="16" spans="1:6" s="2" customFormat="1">
      <c r="A16" s="132">
        <v>45995</v>
      </c>
      <c r="B16" s="122" t="s">
        <v>271</v>
      </c>
      <c r="C16" s="125" t="s">
        <v>101</v>
      </c>
      <c r="D16" s="122" t="s">
        <v>272</v>
      </c>
      <c r="E16" s="126" t="s">
        <v>95</v>
      </c>
      <c r="F16" s="123"/>
    </row>
    <row r="17" spans="1:7" s="2" customFormat="1">
      <c r="A17" s="132">
        <v>46106</v>
      </c>
      <c r="B17" s="122" t="s">
        <v>273</v>
      </c>
      <c r="C17" s="125" t="s">
        <v>101</v>
      </c>
      <c r="D17" s="122" t="s">
        <v>272</v>
      </c>
      <c r="E17" s="126" t="s">
        <v>95</v>
      </c>
      <c r="F17" s="123"/>
    </row>
    <row r="18" spans="1:7" s="2" customFormat="1">
      <c r="A18" s="132">
        <v>46106</v>
      </c>
      <c r="B18" s="122" t="s">
        <v>274</v>
      </c>
      <c r="C18" s="125" t="s">
        <v>100</v>
      </c>
      <c r="D18" s="122" t="s">
        <v>275</v>
      </c>
      <c r="E18" s="126" t="s">
        <v>95</v>
      </c>
      <c r="F18" s="123"/>
    </row>
    <row r="19" spans="1:7" s="2" customFormat="1">
      <c r="A19" s="132">
        <v>46113</v>
      </c>
      <c r="B19" s="122" t="s">
        <v>276</v>
      </c>
      <c r="C19" s="125" t="s">
        <v>100</v>
      </c>
      <c r="D19" s="122" t="s">
        <v>277</v>
      </c>
      <c r="E19" s="126" t="s">
        <v>95</v>
      </c>
      <c r="F19" s="123"/>
    </row>
    <row r="20" spans="1:7" s="2" customFormat="1">
      <c r="A20" s="132"/>
      <c r="B20" s="122"/>
      <c r="C20" s="125"/>
      <c r="D20" s="134"/>
      <c r="E20" s="126"/>
      <c r="F20" s="123"/>
    </row>
    <row r="21" spans="1:7" s="2" customFormat="1">
      <c r="A21" s="117"/>
      <c r="B21" s="124"/>
      <c r="C21" s="125"/>
      <c r="D21" s="124"/>
      <c r="E21" s="126"/>
      <c r="F21" s="127"/>
    </row>
    <row r="22" spans="1:7" s="2" customFormat="1" hidden="1">
      <c r="A22" s="94"/>
      <c r="B22" s="99"/>
      <c r="C22" s="101"/>
      <c r="D22" s="99"/>
      <c r="E22" s="102"/>
      <c r="F22" s="100"/>
    </row>
    <row r="23" spans="1:7" ht="34.5" customHeight="1">
      <c r="A23" s="113" t="s">
        <v>278</v>
      </c>
      <c r="B23" s="114" t="s">
        <v>279</v>
      </c>
      <c r="C23" s="115">
        <f>C24+C25</f>
        <v>7</v>
      </c>
      <c r="D23" s="116" t="str">
        <f>IF(SUBTOTAL(3,C12:C22)=SUBTOTAL(103,C12:C22),'Summary and sign-off'!$A$48,'Summary and sign-off'!$A$49)</f>
        <v>Check - there are no hidden rows with data</v>
      </c>
      <c r="E23" s="143" t="str">
        <f>IF('Summary and sign-off'!F60='Summary and sign-off'!F54,'Summary and sign-off'!A52,'Summary and sign-off'!A50)</f>
        <v>Check - each entry provides sufficient information</v>
      </c>
      <c r="F23" s="143"/>
      <c r="G23" s="2"/>
    </row>
    <row r="24" spans="1:7" ht="25.5" customHeight="1">
      <c r="A24" s="54"/>
      <c r="B24" s="55" t="s">
        <v>100</v>
      </c>
      <c r="C24" s="56">
        <f>COUNTIF(C12:C22,'Summary and sign-off'!A45)</f>
        <v>4</v>
      </c>
      <c r="D24" s="14"/>
      <c r="E24" s="15"/>
      <c r="F24" s="16"/>
    </row>
    <row r="25" spans="1:7" ht="25.5" customHeight="1">
      <c r="A25" s="54"/>
      <c r="B25" s="55" t="s">
        <v>101</v>
      </c>
      <c r="C25" s="56">
        <f>COUNTIF(C12:C22,'Summary and sign-off'!A46)</f>
        <v>3</v>
      </c>
      <c r="D25" s="14"/>
      <c r="E25" s="15"/>
      <c r="F25" s="16"/>
    </row>
    <row r="26" spans="1:7" ht="12.95">
      <c r="A26" s="17"/>
      <c r="B26" s="18"/>
      <c r="C26" s="17"/>
      <c r="D26" s="19"/>
      <c r="E26" s="19"/>
      <c r="F26" s="17"/>
    </row>
    <row r="27" spans="1:7" ht="12.95">
      <c r="A27" s="18" t="s">
        <v>167</v>
      </c>
      <c r="B27" s="18"/>
      <c r="C27" s="18"/>
      <c r="D27" s="18"/>
      <c r="E27" s="18"/>
      <c r="F27" s="18"/>
    </row>
    <row r="28" spans="1:7" ht="12.6" customHeight="1">
      <c r="A28" s="20" t="s">
        <v>168</v>
      </c>
      <c r="B28" s="17"/>
      <c r="C28" s="17"/>
      <c r="D28" s="17"/>
      <c r="E28" s="17"/>
    </row>
    <row r="29" spans="1:7" ht="12.95">
      <c r="A29" s="20" t="s">
        <v>82</v>
      </c>
      <c r="B29" s="19"/>
      <c r="C29" s="17"/>
      <c r="D29" s="17"/>
      <c r="E29" s="17"/>
      <c r="F29" s="17"/>
    </row>
    <row r="30" spans="1:7" ht="12.95">
      <c r="A30" s="20" t="s">
        <v>280</v>
      </c>
      <c r="B30" s="21"/>
      <c r="C30" s="21"/>
      <c r="D30" s="21"/>
      <c r="E30" s="21"/>
      <c r="F30" s="21"/>
    </row>
    <row r="31" spans="1:7" ht="12.75" customHeight="1">
      <c r="A31" s="20" t="s">
        <v>281</v>
      </c>
      <c r="B31" s="17"/>
      <c r="C31" s="17"/>
      <c r="D31" s="17"/>
      <c r="E31" s="17"/>
      <c r="F31" s="17"/>
    </row>
    <row r="32" spans="1:7" ht="12.95" customHeight="1">
      <c r="A32" s="20" t="s">
        <v>282</v>
      </c>
      <c r="B32" s="17"/>
      <c r="C32" s="17"/>
      <c r="D32" s="17"/>
      <c r="E32" s="17"/>
      <c r="F32" s="17"/>
    </row>
    <row r="33" spans="1:6">
      <c r="A33" s="20" t="s">
        <v>283</v>
      </c>
      <c r="C33" s="17"/>
      <c r="D33" s="17"/>
      <c r="E33" s="17"/>
      <c r="F33" s="17"/>
    </row>
    <row r="34" spans="1:6" ht="12.75" customHeight="1">
      <c r="A34" s="20" t="s">
        <v>145</v>
      </c>
      <c r="B34" s="20"/>
      <c r="C34" s="22"/>
      <c r="D34" s="22"/>
      <c r="E34" s="22"/>
      <c r="F34" s="22"/>
    </row>
    <row r="35" spans="1:6" ht="12.75" customHeight="1">
      <c r="A35" s="20"/>
      <c r="B35" s="20"/>
      <c r="C35" s="22"/>
      <c r="D35" s="22"/>
      <c r="E35" s="22"/>
      <c r="F35" s="22"/>
    </row>
    <row r="36" spans="1:6" ht="12.75" hidden="1" customHeight="1">
      <c r="A36" s="20"/>
      <c r="B36" s="20"/>
      <c r="C36" s="22"/>
      <c r="D36" s="22"/>
      <c r="E36" s="22"/>
      <c r="F36" s="22"/>
    </row>
    <row r="37" spans="1:6"/>
    <row r="38" spans="1:6"/>
    <row r="39" spans="1:6" ht="12.95" hidden="1">
      <c r="A39" s="18"/>
      <c r="B39" s="18"/>
      <c r="C39" s="18"/>
      <c r="D39" s="18"/>
      <c r="E39" s="18"/>
      <c r="F39" s="18"/>
    </row>
    <row r="40" spans="1:6" ht="12.95" hidden="1">
      <c r="A40" s="18"/>
      <c r="B40" s="18"/>
      <c r="C40" s="18"/>
      <c r="D40" s="18"/>
      <c r="E40" s="18"/>
      <c r="F40" s="18"/>
    </row>
    <row r="41" spans="1:6" ht="12.95" hidden="1">
      <c r="A41" s="18"/>
      <c r="B41" s="18"/>
      <c r="C41" s="18"/>
      <c r="D41" s="18"/>
      <c r="E41" s="18"/>
      <c r="F41" s="18"/>
    </row>
    <row r="42" spans="1:6" ht="12.95" hidden="1">
      <c r="A42" s="18"/>
      <c r="B42" s="18"/>
      <c r="C42" s="18"/>
      <c r="D42" s="18"/>
      <c r="E42" s="18"/>
      <c r="F42" s="18"/>
    </row>
    <row r="43" spans="1:6" ht="12.95" hidden="1">
      <c r="A43" s="18"/>
      <c r="B43" s="18"/>
      <c r="C43" s="18"/>
      <c r="D43" s="18"/>
      <c r="E43" s="18"/>
      <c r="F43" s="18"/>
    </row>
    <row r="44" spans="1:6"/>
    <row r="45" spans="1:6"/>
    <row r="46" spans="1:6"/>
    <row r="47" spans="1:6"/>
    <row r="48" spans="1:6"/>
    <row r="49"/>
    <row r="50"/>
    <row r="51"/>
    <row r="52"/>
    <row r="53"/>
    <row r="54"/>
    <row r="55"/>
    <row r="56"/>
    <row r="57"/>
    <row r="58"/>
    <row r="59"/>
    <row r="60"/>
    <row r="61"/>
    <row r="62"/>
    <row r="63"/>
    <row r="64"/>
    <row r="65"/>
  </sheetData>
  <sheetProtection sheet="1" formatCells="0" insertRows="0" deleteRows="0"/>
  <dataConsolidate/>
  <mergeCells count="10">
    <mergeCell ref="E23:F23"/>
    <mergeCell ref="A8:F8"/>
    <mergeCell ref="A1:F1"/>
    <mergeCell ref="A9:F9"/>
    <mergeCell ref="B2:F2"/>
    <mergeCell ref="B3:F3"/>
    <mergeCell ref="B4:F4"/>
    <mergeCell ref="B7:F7"/>
    <mergeCell ref="B5:F5"/>
    <mergeCell ref="B6:F6"/>
  </mergeCells>
  <dataValidations count="3">
    <dataValidation type="date" errorStyle="warning" allowBlank="1" showInputMessage="1" showErrorMessage="1" error="This date may be outside the timeframe indicated (eg 2018/19 year)" prompt="Any non-standard date format or date outside the disclosure period (typically 1 July 2018 - 30 June 2019) will raise an alert. Check entry and select 'Yes' to accept/continue." sqref="A22 A12:A20" xr:uid="{00000000-0002-0000-0500-000000000000}">
      <formula1>$B$4</formula1>
      <formula2>$B$5</formula2>
    </dataValidation>
    <dataValidation allowBlank="1" showInputMessage="1" showErrorMessage="1" prompt="Insert additional rows as needed:_x000a_- 'right click' on a row number (left of screen)_x000a_- select 'Insert' (this will insert a row above it)" sqref="A10:A11" xr:uid="{00000000-0002-0000-0500-000001000000}"/>
    <dataValidation type="date" errorStyle="warning" allowBlank="1" showInputMessage="1" showErrorMessage="1" error="This date may be outside the timeframe indicated (eg 2018/19 year)" prompt="Any non-standard date format or date outside the disclosure period (typically 1 July - 30 June) will raise an alert. Check entry and select 'Yes' to accept/continue." sqref="A21" xr:uid="{E2AC63DE-68EE-4701-85B3-49225E7647B2}">
      <formula1>$B$4</formula1>
      <formula2>$B$5</formula2>
    </dataValidation>
  </dataValidations>
  <printOptions gridLines="1"/>
  <pageMargins left="0.70866141732283472" right="0.70866141732283472" top="0.74803149606299213" bottom="0.74803149606299213" header="0.31496062992125984" footer="0.31496062992125984"/>
  <pageSetup paperSize="9" scale="66" fitToHeight="0" orientation="landscape" r:id="rId1"/>
  <headerFooter alignWithMargins="0">
    <oddFooter>&amp;LCE Expense Disclosure Workbook 2018&amp;RWorksheet - Gifts and benefits</oddFooter>
  </headerFooter>
  <legacyDrawing r:id="rId2"/>
  <extLst>
    <ext xmlns:x14="http://schemas.microsoft.com/office/spreadsheetml/2009/9/main" uri="{CCE6A557-97BC-4b89-ADB6-D9C93CAAB3DF}">
      <x14:dataValidations xmlns:xm="http://schemas.microsoft.com/office/excel/2006/main" count="4">
        <x14:dataValidation type="list" allowBlank="1" showInputMessage="1" showErrorMessage="1" error="Use the drop down list (at the right of the cell)" prompt="Do dollar figures on this sheet include or exclude GST?  (be consistent - all inclusive or exclusive)_x000a__x000a_[use drop down list at right of cell]_x000a__x000a_If possible, please include/exclude GST consistently across all sheets" xr:uid="{00000000-0002-0000-0500-000004000000}">
          <x14:formula1>
            <xm:f>'Summary and sign-off'!$A$27:$A$28</xm:f>
          </x14:formula1>
          <xm:sqref>B6</xm:sqref>
        </x14:dataValidation>
        <x14:dataValidation type="list" allowBlank="1" showInputMessage="1" showErrorMessage="1" error="Use the drop down list (at the right of the cell)" prompt="Totals should accurately sum the content of tables but this may be affected by input method - e.g. hidden or inappropriate data._x000a__x000a_It is each agency's responsibility to confirm the accuracy of data and totals._x000a__x000a_[use drop down list to confirm this check]" xr:uid="{00000000-0002-0000-0500-000005000000}">
          <x14:formula1>
            <xm:f>'Summary and sign-off'!$A$29:$A$30</xm:f>
          </x14:formula1>
          <xm:sqref>B7:F7</xm:sqref>
        </x14:dataValidation>
        <x14:dataValidation type="list" allowBlank="1" showInputMessage="1" showErrorMessage="1" error="Use the drop down list (at the right of the cell)" xr:uid="{00000000-0002-0000-0500-000002000000}">
          <x14:formula1>
            <xm:f>'Summary and sign-off'!$A$45:$A$46</xm:f>
          </x14:formula1>
          <xm:sqref>C12:C22</xm:sqref>
        </x14:dataValidation>
        <x14:dataValidation type="list" errorStyle="information" operator="greaterThan" allowBlank="1" showInputMessage="1" prompt="Provide specific $ value if possible" xr:uid="{00000000-0002-0000-0500-000003000000}">
          <x14:formula1>
            <xm:f>'Summary and sign-off'!$A$39:$A$44</xm:f>
          </x14:formula1>
          <xm:sqref>E12:E22</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eDocument" ma:contentTypeID="0x010100937175D928E578429D3B395918EF6F9F00E7E20E1287686D43A96C501D44995B1A" ma:contentTypeVersion="8" ma:contentTypeDescription="Create a new document." ma:contentTypeScope="" ma:versionID="fbf3c5426bb6a208a6c0a02f9c0b1925">
  <xsd:schema xmlns:xsd="http://www.w3.org/2001/XMLSchema" xmlns:xs="http://www.w3.org/2001/XMLSchema" xmlns:p="http://schemas.microsoft.com/office/2006/metadata/properties" xmlns:ns1="http://schemas.microsoft.com/sharepoint/v3" xmlns:ns2="b0ab86e3-de7e-478f-8afb-8955734d2692" xmlns:ns3="1cac9bea-d09c-48b0-9841-7eb5347add9c" xmlns:ns4="d34a510c-abd5-47f5-8f87-0ecc6d476eef" targetNamespace="http://schemas.microsoft.com/office/2006/metadata/properties" ma:root="true" ma:fieldsID="6c25e04d99379675dc5db574c872e039" ns1:_="" ns2:_="" ns3:_="" ns4:_="">
    <xsd:import namespace="http://schemas.microsoft.com/sharepoint/v3"/>
    <xsd:import namespace="b0ab86e3-de7e-478f-8afb-8955734d2692"/>
    <xsd:import namespace="1cac9bea-d09c-48b0-9841-7eb5347add9c"/>
    <xsd:import namespace="d34a510c-abd5-47f5-8f87-0ecc6d476eef"/>
    <xsd:element name="properties">
      <xsd:complexType>
        <xsd:sequence>
          <xsd:element name="documentManagement">
            <xsd:complexType>
              <xsd:all>
                <xsd:element ref="ns2:_dlc_DocId" minOccurs="0"/>
                <xsd:element ref="ns2:_dlc_DocIdUrl" minOccurs="0"/>
                <xsd:element ref="ns2:_dlc_DocIdPersistId" minOccurs="0"/>
                <xsd:element ref="ns1:_ExtendedDescription" minOccurs="0"/>
                <xsd:element ref="ns2:FunctionGroup" minOccurs="0"/>
                <xsd:element ref="ns2:Function" minOccurs="0"/>
                <xsd:element ref="ns2:Activity" minOccurs="0"/>
                <xsd:element ref="ns2:Subactivity" minOccurs="0"/>
                <xsd:element ref="ns2:Case" minOccurs="0"/>
                <xsd:element ref="ns2:Category1" minOccurs="0"/>
                <xsd:element ref="ns2:Category2" minOccurs="0"/>
                <xsd:element ref="ns2:Team" minOccurs="0"/>
                <xsd:element ref="ns2:Channel" minOccurs="0"/>
                <xsd:element ref="ns2:Year" minOccurs="0"/>
                <xsd:element ref="ns2:Level2" minOccurs="0"/>
                <xsd:element ref="ns2:Level3" minOccurs="0"/>
                <xsd:element ref="ns2:PRAType" minOccurs="0"/>
                <xsd:element ref="ns2:AggregationStatus" minOccurs="0"/>
                <xsd:element ref="ns2:SetLabel" minOccurs="0"/>
                <xsd:element ref="ns2:DocumentType" minOccurs="0"/>
                <xsd:element ref="ns2:ILFrom" minOccurs="0"/>
                <xsd:element ref="ns2:HarmonieUIHidden" minOccurs="0"/>
                <xsd:element ref="ns2:Narrative" minOccurs="0"/>
                <xsd:element ref="ns2:OriginalSubject" minOccurs="0"/>
                <xsd:element ref="ns2:PRADateDisposal" minOccurs="0"/>
                <xsd:element ref="ns2:PRADateTrigger" minOccurs="0"/>
                <xsd:element ref="ns2:PRAText1" minOccurs="0"/>
                <xsd:element ref="ns2:PRAText2" minOccurs="0"/>
                <xsd:element ref="ns2:PRAText4" minOccurs="0"/>
                <xsd:element ref="ns2:PRAText5" minOccurs="0"/>
                <xsd:element ref="ns2:Project" minOccurs="0"/>
                <xsd:element ref="ns2:Received" minOccurs="0"/>
                <xsd:element ref="ns2:RelatedPeople" minOccurs="0"/>
                <xsd:element ref="ns2:SecurityClassification" minOccurs="0"/>
                <xsd:element ref="ns2:Sent" minOccurs="0"/>
                <xsd:element ref="ns2:To" minOccurs="0"/>
                <xsd:element ref="ns2:zLegacyDocID" minOccurs="0"/>
                <xsd:element ref="ns2:zLegacy" minOccurs="0"/>
                <xsd:element ref="ns2:zLegacyJSON" minOccurs="0"/>
                <xsd:element ref="ns2:CC" minOccurs="0"/>
                <xsd:element ref="ns2:MailPreviewData" minOccurs="0"/>
                <xsd:element ref="ns3:SetSensitivity" minOccurs="0"/>
                <xsd:element ref="ns3:PRAText3" minOccurs="0"/>
                <xsd:element ref="ns3:Level1" minOccurs="0"/>
                <xsd:element ref="ns3:zMigrationID" minOccurs="0"/>
                <xsd:element ref="ns3:ProjectID" minOccurs="0"/>
                <xsd:element ref="ns3:zLegacyID" minOccurs="0"/>
                <xsd:element ref="ns4:MediaServiceMetadata" minOccurs="0"/>
                <xsd:element ref="ns4:MediaServiceFastMetadata" minOccurs="0"/>
                <xsd:element ref="ns4: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ExtendedDescription" ma:index="11" nillable="true" ma:displayName="Description" ma:default="" ma:hidden="true" ma:internalName="_ExtendedDescription" ma:readOnly="fals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0ab86e3-de7e-478f-8afb-8955734d2692"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FunctionGroup" ma:index="12" nillable="true" ma:displayName="Function Group" ma:default="NA" ma:hidden="true" ma:internalName="FunctionGroup" ma:readOnly="false">
      <xsd:simpleType>
        <xsd:restriction base="dms:Text">
          <xsd:maxLength value="255"/>
        </xsd:restriction>
      </xsd:simpleType>
    </xsd:element>
    <xsd:element name="Function" ma:index="13" nillable="true" ma:displayName="Function" ma:default="Governance and Strategy" ma:hidden="true" ma:internalName="Function" ma:readOnly="false">
      <xsd:simpleType>
        <xsd:restriction base="dms:Text">
          <xsd:maxLength value="255"/>
        </xsd:restriction>
      </xsd:simpleType>
    </xsd:element>
    <xsd:element name="Activity" ma:index="14" nillable="true" ma:displayName="Activity" ma:default="Leadership" ma:hidden="true" ma:internalName="Activity" ma:readOnly="false">
      <xsd:simpleType>
        <xsd:restriction base="dms:Text">
          <xsd:maxLength value="255"/>
        </xsd:restriction>
      </xsd:simpleType>
    </xsd:element>
    <xsd:element name="Subactivity" ma:index="15" nillable="true" ma:displayName="Subactivity" ma:default="Chief Executive" ma:hidden="true" ma:indexed="true" ma:internalName="Subactivity" ma:readOnly="false">
      <xsd:simpleType>
        <xsd:restriction base="dms:Text">
          <xsd:maxLength value="255"/>
        </xsd:restriction>
      </xsd:simpleType>
    </xsd:element>
    <xsd:element name="Case" ma:index="16" nillable="true" ma:displayName="Case" ma:default="NA" ma:hidden="true" ma:internalName="Case" ma:readOnly="false">
      <xsd:simpleType>
        <xsd:restriction base="dms:Text">
          <xsd:maxLength value="255"/>
        </xsd:restriction>
      </xsd:simpleType>
    </xsd:element>
    <xsd:element name="Category1" ma:index="17" nillable="true" ma:displayName="Category 1" ma:default="Expenses" ma:hidden="true" ma:indexed="true" ma:internalName="Category1" ma:readOnly="false">
      <xsd:simpleType>
        <xsd:restriction base="dms:Text">
          <xsd:maxLength value="255"/>
        </xsd:restriction>
      </xsd:simpleType>
    </xsd:element>
    <xsd:element name="Category2" ma:index="18" nillable="true" ma:displayName="Category 2" ma:default="NA" ma:hidden="true" ma:indexed="true" ma:internalName="Category2" ma:readOnly="false">
      <xsd:simpleType>
        <xsd:restriction base="dms:Text">
          <xsd:maxLength value="255"/>
        </xsd:restriction>
      </xsd:simpleType>
    </xsd:element>
    <xsd:element name="Team" ma:index="19" nillable="true" ma:displayName="Team" ma:default="NA" ma:hidden="true" ma:internalName="Team" ma:readOnly="false">
      <xsd:simpleType>
        <xsd:restriction base="dms:Text">
          <xsd:maxLength value="255"/>
        </xsd:restriction>
      </xsd:simpleType>
    </xsd:element>
    <xsd:element name="Channel" ma:index="20" nillable="true" ma:displayName="Channel" ma:default="NA" ma:hidden="true" ma:internalName="Channel" ma:readOnly="false">
      <xsd:simpleType>
        <xsd:restriction base="dms:Text">
          <xsd:maxLength value="255"/>
        </xsd:restriction>
      </xsd:simpleType>
    </xsd:element>
    <xsd:element name="Year" ma:index="21" nillable="true" ma:displayName="Year" ma:default="NA" ma:hidden="true" ma:internalName="Year" ma:readOnly="false">
      <xsd:simpleType>
        <xsd:restriction base="dms:Text">
          <xsd:maxLength value="255"/>
        </xsd:restriction>
      </xsd:simpleType>
    </xsd:element>
    <xsd:element name="Level2" ma:index="22" nillable="true" ma:displayName="Level 2" ma:default="NA" ma:hidden="true" ma:internalName="Level2" ma:readOnly="false">
      <xsd:simpleType>
        <xsd:restriction base="dms:Text">
          <xsd:maxLength value="255"/>
        </xsd:restriction>
      </xsd:simpleType>
    </xsd:element>
    <xsd:element name="Level3" ma:index="23" nillable="true" ma:displayName="Level 3" ma:default="NA" ma:hidden="true" ma:internalName="Level3" ma:readOnly="false">
      <xsd:simpleType>
        <xsd:restriction base="dms:Text">
          <xsd:maxLength value="255"/>
        </xsd:restriction>
      </xsd:simpleType>
    </xsd:element>
    <xsd:element name="PRAType" ma:index="24" nillable="true" ma:displayName="PRA Type" ma:default="Doc" ma:hidden="true" ma:indexed="true" ma:internalName="PRAType" ma:readOnly="false">
      <xsd:simpleType>
        <xsd:restriction base="dms:Text">
          <xsd:maxLength value="255"/>
        </xsd:restriction>
      </xsd:simpleType>
    </xsd:element>
    <xsd:element name="AggregationStatus" ma:index="25" nillable="true" ma:displayName="Aggregation Status" ma:default="Normal" ma:format="Dropdown" ma:hidden="true" ma:internalName="AggregationStatus" ma:readOnly="false">
      <xsd:simpleType>
        <xsd:restriction base="dms:Choice">
          <xsd:enumeration value="Delete Soon"/>
          <xsd:enumeration value="Transfer Soon"/>
          <xsd:enumeration value="Appraise Soon"/>
          <xsd:enumeration value="Delete"/>
          <xsd:enumeration value="Transfer"/>
          <xsd:enumeration value="Appraise"/>
          <xsd:enumeration value="Hold"/>
          <xsd:enumeration value="Normal"/>
          <xsd:enumeration value="Archive"/>
          <xsd:enumeration value="Normal"/>
        </xsd:restriction>
      </xsd:simpleType>
    </xsd:element>
    <xsd:element name="SetLabel" ma:index="26" nillable="true" ma:displayName="Set Label" ma:default="NOT SET" ma:hidden="true" ma:indexed="true" ma:internalName="SetLabel" ma:readOnly="false">
      <xsd:simpleType>
        <xsd:restriction base="dms:Text">
          <xsd:maxLength value="255"/>
        </xsd:restriction>
      </xsd:simpleType>
    </xsd:element>
    <xsd:element name="DocumentType" ma:index="27" nillable="true" ma:displayName="Document Type" ma:format="Dropdown" ma:hidden="true" ma:internalName="DocumentType" ma:readOnly="false">
      <xsd:simpleType>
        <xsd:union memberTypes="dms:Text">
          <xsd:simpleType>
            <xsd:restriction base="dms:Choice">
              <xsd:enumeration value="APPLICATION, certificate, consent related"/>
              <xsd:enumeration value="CONTRACT, Variation, Agreement"/>
              <xsd:enumeration value="CORRESPONDENCE"/>
              <xsd:enumeration value="DRAWING, Plan, Map"/>
              <xsd:enumeration value="EMPLOYMENT related"/>
              <xsd:enumeration value="FINANCIAL related"/>
              <xsd:enumeration value="KNOWLEDGE article"/>
              <xsd:enumeration value="MEETING related"/>
              <xsd:enumeration value="MEMO, Filenote, Email"/>
              <xsd:enumeration value="MODEL, Calculation, Working"/>
              <xsd:enumeration value="PHOTO, Image or Multi-media"/>
              <xsd:enumeration value="PRESENTATION"/>
              <xsd:enumeration value="PUBLICATION material"/>
              <xsd:enumeration value="PURCHASING related"/>
              <xsd:enumeration value="REPORT, or planning related"/>
              <xsd:enumeration value="RULES, Policy, Bylaw, procedure"/>
              <xsd:enumeration value="SERVICE REQUEST related"/>
              <xsd:enumeration value="SPECIFICATION or standard"/>
              <xsd:enumeration value="SUPPLIER PRODUCT Info"/>
              <xsd:enumeration value="TEMPLATE, Checklist or Form"/>
            </xsd:restriction>
          </xsd:simpleType>
        </xsd:union>
      </xsd:simpleType>
    </xsd:element>
    <xsd:element name="ILFrom" ma:index="28" nillable="true" ma:displayName="From" ma:hidden="true" ma:internalName="ILFrom" ma:readOnly="false">
      <xsd:simpleType>
        <xsd:restriction base="dms:Text">
          <xsd:maxLength value="255"/>
        </xsd:restriction>
      </xsd:simpleType>
    </xsd:element>
    <xsd:element name="HarmonieUIHidden" ma:index="29" nillable="true" ma:displayName="HarmonieUIHidden" ma:hidden="true" ma:internalName="HarmonieUIHidden" ma:readOnly="false">
      <xsd:simpleType>
        <xsd:restriction base="dms:Text">
          <xsd:maxLength value="255"/>
        </xsd:restriction>
      </xsd:simpleType>
    </xsd:element>
    <xsd:element name="Narrative" ma:index="30" nillable="true" ma:displayName="Narrative" ma:hidden="true" ma:internalName="Narrative" ma:readOnly="false">
      <xsd:simpleType>
        <xsd:restriction base="dms:Note"/>
      </xsd:simpleType>
    </xsd:element>
    <xsd:element name="OriginalSubject" ma:index="31" nillable="true" ma:displayName="Original Subject" ma:hidden="true" ma:internalName="OriginalSubject" ma:readOnly="false">
      <xsd:simpleType>
        <xsd:restriction base="dms:Text">
          <xsd:maxLength value="255"/>
        </xsd:restriction>
      </xsd:simpleType>
    </xsd:element>
    <xsd:element name="PRADateDisposal" ma:index="32" nillable="true" ma:displayName="PRA Date Disposal" ma:format="DateOnly" ma:hidden="true" ma:internalName="PRADateDisposal" ma:readOnly="false">
      <xsd:simpleType>
        <xsd:restriction base="dms:DateTime"/>
      </xsd:simpleType>
    </xsd:element>
    <xsd:element name="PRADateTrigger" ma:index="33" nillable="true" ma:displayName="PRA Date Trigger" ma:format="DateOnly" ma:hidden="true" ma:internalName="PRADateTrigger" ma:readOnly="false">
      <xsd:simpleType>
        <xsd:restriction base="dms:DateTime"/>
      </xsd:simpleType>
    </xsd:element>
    <xsd:element name="PRAText1" ma:index="34" nillable="true" ma:displayName="PRA Text 1" ma:hidden="true" ma:internalName="PRAText1" ma:readOnly="false">
      <xsd:simpleType>
        <xsd:restriction base="dms:Text">
          <xsd:maxLength value="255"/>
        </xsd:restriction>
      </xsd:simpleType>
    </xsd:element>
    <xsd:element name="PRAText2" ma:index="35" nillable="true" ma:displayName="PRA Text 2" ma:hidden="true" ma:internalName="PRAText2" ma:readOnly="false">
      <xsd:simpleType>
        <xsd:restriction base="dms:Text">
          <xsd:maxLength value="255"/>
        </xsd:restriction>
      </xsd:simpleType>
    </xsd:element>
    <xsd:element name="PRAText4" ma:index="36" nillable="true" ma:displayName="PRA Text 4" ma:hidden="true" ma:internalName="PRAText4" ma:readOnly="false">
      <xsd:simpleType>
        <xsd:restriction base="dms:Text">
          <xsd:maxLength value="255"/>
        </xsd:restriction>
      </xsd:simpleType>
    </xsd:element>
    <xsd:element name="PRAText5" ma:index="37" nillable="true" ma:displayName="PRA Text 5" ma:hidden="true" ma:internalName="PRAText5" ma:readOnly="false">
      <xsd:simpleType>
        <xsd:restriction base="dms:Text">
          <xsd:maxLength value="255"/>
        </xsd:restriction>
      </xsd:simpleType>
    </xsd:element>
    <xsd:element name="Project" ma:index="38" nillable="true" ma:displayName="Project" ma:default="NA" ma:hidden="true" ma:internalName="Project" ma:readOnly="false">
      <xsd:simpleType>
        <xsd:restriction base="dms:Text">
          <xsd:maxLength value="255"/>
        </xsd:restriction>
      </xsd:simpleType>
    </xsd:element>
    <xsd:element name="Received" ma:index="39" nillable="true" ma:displayName="Received" ma:format="DateOnly" ma:hidden="true" ma:internalName="Received" ma:readOnly="false">
      <xsd:simpleType>
        <xsd:restriction base="dms:DateTime"/>
      </xsd:simpleType>
    </xsd:element>
    <xsd:element name="RelatedPeople" ma:index="40" nillable="true" ma:displayName="Related People" ma:hidden="true" ma:list="UserInfo" ma:SharePointGroup="0" ma:internalName="RelatedPeople" ma:readOnly="fals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ecurityClassification" ma:index="41" nillable="true" ma:displayName="Security Classification" ma:default="C2. INTERNAL" ma:format="Dropdown" ma:hidden="true" ma:internalName="SecurityClassification" ma:readOnly="false">
      <xsd:simpleType>
        <xsd:union memberTypes="dms:Text">
          <xsd:simpleType>
            <xsd:restriction base="dms:Choice">
              <xsd:enumeration value="C1. OPEN"/>
              <xsd:enumeration value="C2. INTERNAL"/>
              <xsd:enumeration value="C3. RESTRICTED"/>
              <xsd:enumeration value="C4. CONFIDENTIAL"/>
              <xsd:enumeration value="C2. INTERNAL"/>
            </xsd:restriction>
          </xsd:simpleType>
        </xsd:union>
      </xsd:simpleType>
    </xsd:element>
    <xsd:element name="Sent" ma:index="42" nillable="true" ma:displayName="Sent" ma:format="DateTime" ma:hidden="true" ma:internalName="Sent" ma:readOnly="false">
      <xsd:simpleType>
        <xsd:restriction base="dms:DateTime"/>
      </xsd:simpleType>
    </xsd:element>
    <xsd:element name="To" ma:index="43" nillable="true" ma:displayName="To" ma:hidden="true" ma:internalName="To" ma:readOnly="false">
      <xsd:simpleType>
        <xsd:restriction base="dms:Text">
          <xsd:maxLength value="255"/>
        </xsd:restriction>
      </xsd:simpleType>
    </xsd:element>
    <xsd:element name="zLegacyDocID" ma:index="44" nillable="true" ma:displayName="Legacy Doc ID" ma:hidden="true" ma:internalName="zLegacyDocID" ma:readOnly="false">
      <xsd:simpleType>
        <xsd:restriction base="dms:Text">
          <xsd:maxLength value="255"/>
        </xsd:restriction>
      </xsd:simpleType>
    </xsd:element>
    <xsd:element name="zLegacy" ma:index="45" nillable="true" ma:displayName="zLegacy" ma:hidden="true" ma:internalName="zLegacy" ma:readOnly="false">
      <xsd:simpleType>
        <xsd:restriction base="dms:Note"/>
      </xsd:simpleType>
    </xsd:element>
    <xsd:element name="zLegacyJSON" ma:index="46" nillable="true" ma:displayName="zLegacyJSON" ma:hidden="true" ma:internalName="zLegacyJSON" ma:readOnly="false">
      <xsd:simpleType>
        <xsd:restriction base="dms:Note"/>
      </xsd:simpleType>
    </xsd:element>
    <xsd:element name="CC" ma:index="47" nillable="true" ma:displayName="CC" ma:hidden="true" ma:internalName="CC" ma:readOnly="false">
      <xsd:simpleType>
        <xsd:restriction base="dms:Text">
          <xsd:maxLength value="255"/>
        </xsd:restriction>
      </xsd:simpleType>
    </xsd:element>
    <xsd:element name="MailPreviewData" ma:index="48" nillable="true" ma:displayName="MailPreviewData" ma:hidden="true" ma:internalName="MailPreviewData" ma:readOnly="fals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cac9bea-d09c-48b0-9841-7eb5347add9c" elementFormDefault="qualified">
    <xsd:import namespace="http://schemas.microsoft.com/office/2006/documentManagement/types"/>
    <xsd:import namespace="http://schemas.microsoft.com/office/infopath/2007/PartnerControls"/>
    <xsd:element name="SetSensitivity" ma:index="49" nillable="true" ma:displayName="Set Sensitivity" ma:default="NOT SET" ma:hidden="true" ma:indexed="true" ma:internalName="SetSensitivity" ma:readOnly="false">
      <xsd:simpleType>
        <xsd:restriction base="dms:Text">
          <xsd:maxLength value="255"/>
        </xsd:restriction>
      </xsd:simpleType>
    </xsd:element>
    <xsd:element name="PRAText3" ma:index="50" nillable="true" ma:displayName="PRA Text 3" ma:hidden="true" ma:internalName="PRAText3" ma:readOnly="false">
      <xsd:simpleType>
        <xsd:restriction base="dms:Text">
          <xsd:maxLength value="255"/>
        </xsd:restriction>
      </xsd:simpleType>
    </xsd:element>
    <xsd:element name="Level1" ma:index="51" nillable="true" ma:displayName="Level 1" ma:default="NA" ma:hidden="true" ma:internalName="Level1" ma:readOnly="false">
      <xsd:simpleType>
        <xsd:restriction base="dms:Text">
          <xsd:maxLength value="255"/>
        </xsd:restriction>
      </xsd:simpleType>
    </xsd:element>
    <xsd:element name="zMigrationID" ma:index="52" nillable="true" ma:displayName="zMigrationID" ma:hidden="true" ma:indexed="true" ma:internalName="zMigrationID" ma:readOnly="false">
      <xsd:simpleType>
        <xsd:restriction base="dms:Text">
          <xsd:maxLength value="255"/>
        </xsd:restriction>
      </xsd:simpleType>
    </xsd:element>
    <xsd:element name="ProjectID" ma:index="53" nillable="true" ma:displayName="ProjectID" ma:hidden="true" ma:internalName="ProjectID" ma:readOnly="false">
      <xsd:simpleType>
        <xsd:restriction base="dms:Text">
          <xsd:maxLength value="255"/>
        </xsd:restriction>
      </xsd:simpleType>
    </xsd:element>
    <xsd:element name="zLegacyID" ma:index="54" nillable="true" ma:displayName="zLegacyID" ma:hidden="true" ma:internalName="zLegacyID" ma:readOnly="false">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d34a510c-abd5-47f5-8f87-0ecc6d476eef" elementFormDefault="qualified">
    <xsd:import namespace="http://schemas.microsoft.com/office/2006/documentManagement/types"/>
    <xsd:import namespace="http://schemas.microsoft.com/office/infopath/2007/PartnerControls"/>
    <xsd:element name="MediaServiceMetadata" ma:index="55" nillable="true" ma:displayName="MediaServiceMetadata" ma:hidden="true" ma:internalName="MediaServiceMetadata" ma:readOnly="true">
      <xsd:simpleType>
        <xsd:restriction base="dms:Note"/>
      </xsd:simpleType>
    </xsd:element>
    <xsd:element name="MediaServiceFastMetadata" ma:index="56" nillable="true" ma:displayName="MediaServiceFastMetadata" ma:hidden="true" ma:internalName="MediaServiceFastMetadata" ma:readOnly="true">
      <xsd:simpleType>
        <xsd:restriction base="dms:Note"/>
      </xsd:simpleType>
    </xsd:element>
    <xsd:element name="MediaServiceSearchProperties" ma:index="57"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dlc_DocId xmlns="b0ab86e3-de7e-478f-8afb-8955734d2692">ZRPJAS3TEE2M-1550467349-96</_dlc_DocId>
    <_dlc_DocIdUrl xmlns="b0ab86e3-de7e-478f-8afb-8955734d2692">
      <Url>https://climatechangegovt.sharepoint.com/sites/CE/_layouts/15/DocIdRedir.aspx?ID=ZRPJAS3TEE2M-1550467349-96</Url>
      <Description>ZRPJAS3TEE2M-1550467349-96</Description>
    </_dlc_DocIdUrl>
    <Activity xmlns="b0ab86e3-de7e-478f-8afb-8955734d2692">Leadership</Activity>
    <Function xmlns="b0ab86e3-de7e-478f-8afb-8955734d2692">Governance and Strategy</Function>
    <Year xmlns="b0ab86e3-de7e-478f-8afb-8955734d2692">NA</Year>
    <AggregationStatus xmlns="b0ab86e3-de7e-478f-8afb-8955734d2692">Normal</AggregationStatus>
    <Narrative xmlns="b0ab86e3-de7e-478f-8afb-8955734d2692" xsi:nil="true"/>
    <PRAType xmlns="b0ab86e3-de7e-478f-8afb-8955734d2692" xsi:nil="true"/>
    <Project xmlns="b0ab86e3-de7e-478f-8afb-8955734d2692">NA</Project>
    <Subactivity xmlns="b0ab86e3-de7e-478f-8afb-8955734d2692">Chief Executive</Subactivity>
    <DocumentType xmlns="b0ab86e3-de7e-478f-8afb-8955734d2692" xsi:nil="true"/>
    <Case xmlns="b0ab86e3-de7e-478f-8afb-8955734d2692">NA</Case>
    <PRAText4 xmlns="b0ab86e3-de7e-478f-8afb-8955734d2692" xsi:nil="true"/>
    <zLegacyDocID xmlns="b0ab86e3-de7e-478f-8afb-8955734d2692" xsi:nil="true"/>
    <RelatedPeople xmlns="b0ab86e3-de7e-478f-8afb-8955734d2692">
      <UserInfo>
        <DisplayName/>
        <AccountId xsi:nil="true"/>
        <AccountType/>
      </UserInfo>
    </RelatedPeople>
    <FunctionGroup xmlns="b0ab86e3-de7e-478f-8afb-8955734d2692">NA</FunctionGroup>
    <CC xmlns="b0ab86e3-de7e-478f-8afb-8955734d2692" xsi:nil="true"/>
    <Channel xmlns="b0ab86e3-de7e-478f-8afb-8955734d2692">NA</Channel>
    <PRADateTrigger xmlns="b0ab86e3-de7e-478f-8afb-8955734d2692" xsi:nil="true"/>
    <SetSensitivity xmlns="1cac9bea-d09c-48b0-9841-7eb5347add9c">NOT SET</SetSensitivity>
    <zLegacyID xmlns="1cac9bea-d09c-48b0-9841-7eb5347add9c" xsi:nil="true"/>
    <SetLabel xmlns="b0ab86e3-de7e-478f-8afb-8955734d2692">NOT SET</SetLabel>
    <Level1 xmlns="1cac9bea-d09c-48b0-9841-7eb5347add9c">NA</Level1>
    <ILFrom xmlns="b0ab86e3-de7e-478f-8afb-8955734d2692" xsi:nil="true"/>
    <HarmonieUIHidden xmlns="b0ab86e3-de7e-478f-8afb-8955734d2692" xsi:nil="true"/>
    <PRAText2 xmlns="b0ab86e3-de7e-478f-8afb-8955734d2692" xsi:nil="true"/>
    <Team xmlns="b0ab86e3-de7e-478f-8afb-8955734d2692">NA</Team>
    <Received xmlns="b0ab86e3-de7e-478f-8afb-8955734d2692" xsi:nil="true"/>
    <_ExtendedDescription xmlns="http://schemas.microsoft.com/sharepoint/v3" xsi:nil="true"/>
    <Level3 xmlns="b0ab86e3-de7e-478f-8afb-8955734d2692">NA</Level3>
    <OriginalSubject xmlns="b0ab86e3-de7e-478f-8afb-8955734d2692" xsi:nil="true"/>
    <zLegacy xmlns="b0ab86e3-de7e-478f-8afb-8955734d2692" xsi:nil="true"/>
    <MailPreviewData xmlns="b0ab86e3-de7e-478f-8afb-8955734d2692" xsi:nil="true"/>
    <Category2 xmlns="b0ab86e3-de7e-478f-8afb-8955734d2692">NA</Category2>
    <PRAText1 xmlns="b0ab86e3-de7e-478f-8afb-8955734d2692" xsi:nil="true"/>
    <SecurityClassification xmlns="b0ab86e3-de7e-478f-8afb-8955734d2692">C2. INTERNAL</SecurityClassification>
    <Level2 xmlns="b0ab86e3-de7e-478f-8afb-8955734d2692">NA</Level2>
    <Category1 xmlns="b0ab86e3-de7e-478f-8afb-8955734d2692">Expenses</Category1>
    <ProjectID xmlns="1cac9bea-d09c-48b0-9841-7eb5347add9c" xsi:nil="true"/>
    <PRAText5 xmlns="b0ab86e3-de7e-478f-8afb-8955734d2692" xsi:nil="true"/>
    <To xmlns="b0ab86e3-de7e-478f-8afb-8955734d2692" xsi:nil="true"/>
    <Sent xmlns="b0ab86e3-de7e-478f-8afb-8955734d2692" xsi:nil="true"/>
    <PRAText3 xmlns="1cac9bea-d09c-48b0-9841-7eb5347add9c" xsi:nil="true"/>
    <zLegacyJSON xmlns="b0ab86e3-de7e-478f-8afb-8955734d2692" xsi:nil="true"/>
    <zMigrationID xmlns="1cac9bea-d09c-48b0-9841-7eb5347add9c" xsi:nil="true"/>
    <PRADateDisposal xmlns="b0ab86e3-de7e-478f-8afb-8955734d2692" xsi:nil="true"/>
  </documentManagement>
</p:properties>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6C6A401E-B983-48F3-ADF0-8594D7EE483B}"/>
</file>

<file path=customXml/itemProps2.xml><?xml version="1.0" encoding="utf-8"?>
<ds:datastoreItem xmlns:ds="http://schemas.openxmlformats.org/officeDocument/2006/customXml" ds:itemID="{85D8B174-DE12-4B9A-8F86-987754C35C84}"/>
</file>

<file path=customXml/itemProps3.xml><?xml version="1.0" encoding="utf-8"?>
<ds:datastoreItem xmlns:ds="http://schemas.openxmlformats.org/officeDocument/2006/customXml" ds:itemID="{F579D7F4-D0D7-4BCB-BBEA-E7C37A64913E}"/>
</file>

<file path=customXml/itemProps4.xml><?xml version="1.0" encoding="utf-8"?>
<ds:datastoreItem xmlns:ds="http://schemas.openxmlformats.org/officeDocument/2006/customXml" ds:itemID="{239DBCAB-6875-4133-81DD-45924FC1DF38}"/>
</file>

<file path=docProps/app.xml><?xml version="1.0" encoding="utf-8"?>
<Properties xmlns="http://schemas.openxmlformats.org/officeDocument/2006/extended-properties" xmlns:vt="http://schemas.openxmlformats.org/officeDocument/2006/docPropsVTypes">
  <Application>Microsoft Excel Online</Application>
  <Manager/>
  <Company>SSC</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CE-Expense-Disclosure-Workbook-2018</dc:title>
  <dc:subject/>
  <dc:creator>mortensenm</dc:creator>
  <cp:keywords/>
  <dc:description>Version 7 - for review by SIT - ready 2/10/18</dc:description>
  <cp:lastModifiedBy/>
  <cp:revision/>
  <dcterms:created xsi:type="dcterms:W3CDTF">2010-10-17T20:59:02Z</dcterms:created>
  <dcterms:modified xsi:type="dcterms:W3CDTF">2026-07-28T02:53:36Z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0x010100937175D928E578429D3B395918EF6F9F00E7E20E1287686D43A96C501D44995B1A</vt:lpwstr>
  </property>
  <property fmtid="{D5CDD505-2E9C-101B-9397-08002B2CF9AE}" pid="3" name="Modified_x0020_By">
    <vt:lpwstr/>
  </property>
  <property fmtid="{D5CDD505-2E9C-101B-9397-08002B2CF9AE}" pid="4" name="Created By">
    <vt:lpwstr/>
  </property>
  <property fmtid="{D5CDD505-2E9C-101B-9397-08002B2CF9AE}" pid="5" name="Modified By">
    <vt:lpwstr/>
  </property>
  <property fmtid="{D5CDD505-2E9C-101B-9397-08002B2CF9AE}" pid="6" name="Created_x0020_By">
    <vt:lpwstr/>
  </property>
  <property fmtid="{D5CDD505-2E9C-101B-9397-08002B2CF9AE}" pid="7" name="AuthorIds_UIVersion_3585">
    <vt:lpwstr>122</vt:lpwstr>
  </property>
  <property fmtid="{D5CDD505-2E9C-101B-9397-08002B2CF9AE}" pid="8" name="AuthorIds_UIVersion_3587">
    <vt:lpwstr>122</vt:lpwstr>
  </property>
  <property fmtid="{D5CDD505-2E9C-101B-9397-08002B2CF9AE}" pid="9" name="_dlc_DocIdItemGuid">
    <vt:lpwstr>2d6949df-1227-47c2-a17a-10e5b5488dae</vt:lpwstr>
  </property>
  <property fmtid="{D5CDD505-2E9C-101B-9397-08002B2CF9AE}" pid="10" name="SharedWithUsers">
    <vt:lpwstr>87;#Ken Smart;#157;#Nehalkumar patel</vt:lpwstr>
  </property>
  <property fmtid="{D5CDD505-2E9C-101B-9397-08002B2CF9AE}" pid="11" name="MediaServiceImageTags">
    <vt:lpwstr/>
  </property>
</Properties>
</file>