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11.xml" ContentType="application/vnd.openxmlformats-officedocument.drawingml.chartshapes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theme/themeOverride1.xml" ContentType="application/vnd.openxmlformats-officedocument.themeOverrid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theme/themeOverride2.xml" ContentType="application/vnd.openxmlformats-officedocument.themeOverrid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theme/themeOverride3.xml" ContentType="application/vnd.openxmlformats-officedocument.themeOverrid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theme/themeOverride4.xml" ContentType="application/vnd.openxmlformats-officedocument.themeOverrid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theme/themeOverride5.xml" ContentType="application/vnd.openxmlformats-officedocument.themeOverrid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theme/themeOverride6.xml" ContentType="application/vnd.openxmlformats-officedocument.themeOverrid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theme/themeOverride7.xml" ContentType="application/vnd.openxmlformats-officedocument.themeOverride+xml"/>
  <Override PartName="/xl/drawings/drawing12.xml" ContentType="application/vnd.openxmlformats-officedocument.drawingml.chartshapes+xml"/>
  <Override PartName="/xl/charts/chart20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1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2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3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4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theme/themeOverride8.xml" ContentType="application/vnd.openxmlformats-officedocument.themeOverride+xml"/>
  <Override PartName="/xl/charts/chart25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theme/themeOverride9.xml" ContentType="application/vnd.openxmlformats-officedocument.themeOverride+xml"/>
  <Override PartName="/xl/charts/chart26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27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28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29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charts/chart30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theme/themeOverride10.xml" ContentType="application/vnd.openxmlformats-officedocument.themeOverride+xml"/>
  <Override PartName="/xl/drawings/drawing13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climatechangegovt.sharepoint.com/sites/CCRA-ERM2026/FRP/Figures_and_data/"/>
    </mc:Choice>
  </mc:AlternateContent>
  <xr:revisionPtr revIDLastSave="1736" documentId="8_{B8D71B0F-5132-4898-BCEE-C93B2DFF41DF}" xr6:coauthVersionLast="47" xr6:coauthVersionMax="47" xr10:uidLastSave="{317269FE-7E60-414E-8D85-DDAF760BFCD4}"/>
  <bookViews>
    <workbookView xWindow="-110" yWindow="-110" windowWidth="19420" windowHeight="11500" tabRatio="798" activeTab="1" xr2:uid="{FD5C69EF-266B-4AEB-AFD4-AC0B3E14EE96}"/>
  </bookViews>
  <sheets>
    <sheet name="Version history" sheetId="160" r:id="rId1"/>
    <sheet name="Contents" sheetId="16" r:id="rId2"/>
    <sheet name="Chapter 2" sheetId="19" r:id="rId3"/>
    <sheet name="Chapter 3" sheetId="153" r:id="rId4"/>
    <sheet name="Chapter 4" sheetId="165" r:id="rId5"/>
    <sheet name="Chapter 7" sheetId="154" r:id="rId6"/>
    <sheet name="Chapter 8" sheetId="156" r:id="rId7"/>
    <sheet name="Chapter 9" sheetId="158" r:id="rId8"/>
    <sheet name="Chapter 10" sheetId="159" r:id="rId9"/>
    <sheet name="Chapter 11" sheetId="162" r:id="rId10"/>
    <sheet name="TechAnnex - Figures" sheetId="161" r:id="rId11"/>
    <sheet name="TechAnnex- Indicators" sheetId="166" r:id="rId12"/>
  </sheets>
  <definedNames>
    <definedName name="CIQWBGuid" hidden="1">"7ef293a1-95b0-4ab3-833a-3317709a03c3"</definedName>
    <definedName name="Header1" hidden="1">IFERROR(IF(COUNTA(#REF!)=0,0,INDEX(#REF!,MATCH(ROW(#REF!),#REF!,TRUE)))+1,1)</definedName>
    <definedName name="Header2" hidden="1">#REF!-1 &amp; "." &amp; MAX(1,COUNTA(INDEX(#REF!,MATCH(#REF!-1,#REF!,FALSE)):#REF!))</definedName>
    <definedName name="Header2.1" hidden="1">#N/A</definedName>
    <definedName name="Header5" hidden="1">IFERROR(IF(COUNTA(#REF!)=0,0,INDEX(#REF!,MATCH(ROW(#REF!),#REF!,TRUE)))+1,1)</definedName>
    <definedName name="IQ_DNTM" hidden="1">700000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LATESTK" hidden="1">1000</definedName>
    <definedName name="IQ_LATESTQ" hidden="1">500</definedName>
    <definedName name="IQ_LTMMONTH" hidden="1">120000</definedName>
    <definedName name="IQ_MTD" hidden="1">800000</definedName>
    <definedName name="IQ_NAMES_REVISION_DATE_" hidden="1">44624.1953356481</definedName>
    <definedName name="IQ_QTD" hidden="1">750000</definedName>
    <definedName name="IQ_TODAY" hidden="1">0</definedName>
    <definedName name="IQ_YTDMONTH" hidden="1">130000</definedName>
    <definedName name="LOCAL_MYSQL_DATE_FORMAT" localSheetId="8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9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2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3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5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6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7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10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56" i="161" l="1"/>
  <c r="K503" i="161" l="1"/>
  <c r="L503" i="161"/>
  <c r="M503" i="161"/>
  <c r="N503" i="161"/>
  <c r="O503" i="161"/>
  <c r="P503" i="161"/>
  <c r="Q503" i="161"/>
  <c r="R503" i="161"/>
  <c r="S503" i="161"/>
  <c r="T503" i="161"/>
  <c r="U503" i="161"/>
  <c r="V503" i="161"/>
  <c r="W503" i="161"/>
  <c r="X503" i="161"/>
  <c r="Y503" i="161"/>
  <c r="Z503" i="161"/>
  <c r="AA503" i="161"/>
  <c r="AB503" i="161"/>
  <c r="AC503" i="161"/>
  <c r="AD503" i="161"/>
  <c r="AE503" i="161"/>
  <c r="AF503" i="161"/>
  <c r="AG503" i="161"/>
  <c r="AH503" i="161"/>
  <c r="AI503" i="161"/>
  <c r="AJ503" i="161"/>
  <c r="AK503" i="161"/>
  <c r="AL503" i="161"/>
  <c r="AM503" i="161"/>
  <c r="AN503" i="161"/>
  <c r="AO503" i="161"/>
  <c r="AP503" i="161"/>
  <c r="AQ503" i="161"/>
  <c r="AR503" i="161"/>
  <c r="J503" i="161"/>
  <c r="CL189" i="166" l="1"/>
  <c r="CM189" i="166"/>
  <c r="CN189" i="166"/>
  <c r="CO189" i="166"/>
  <c r="CP189" i="166"/>
  <c r="CQ189" i="166"/>
  <c r="CR189" i="166"/>
  <c r="CS189" i="166"/>
  <c r="CT189" i="166"/>
  <c r="CU189" i="166"/>
  <c r="CV189" i="166"/>
  <c r="CW189" i="166"/>
  <c r="CX189" i="166"/>
  <c r="CY189" i="166"/>
  <c r="CZ189" i="166"/>
  <c r="DA189" i="166"/>
  <c r="DB189" i="166"/>
  <c r="DC189" i="166"/>
  <c r="DD189" i="166"/>
  <c r="DE189" i="166"/>
  <c r="DF189" i="166"/>
  <c r="DG189" i="166"/>
  <c r="DH189" i="166"/>
  <c r="DI189" i="166"/>
  <c r="DJ189" i="166"/>
  <c r="DK189" i="166"/>
  <c r="DL189" i="166"/>
  <c r="DM189" i="166"/>
  <c r="DN189" i="166"/>
  <c r="DO189" i="166"/>
  <c r="DP189" i="166"/>
  <c r="DQ189" i="166"/>
  <c r="DR189" i="166"/>
  <c r="DS189" i="166"/>
  <c r="DT189" i="166"/>
  <c r="DU189" i="166"/>
  <c r="DV189" i="166"/>
  <c r="DW189" i="166"/>
  <c r="DX189" i="166"/>
  <c r="DY189" i="166"/>
  <c r="DZ189" i="166"/>
  <c r="EA189" i="166"/>
  <c r="EB189" i="166"/>
  <c r="EC189" i="166"/>
  <c r="ED189" i="166"/>
  <c r="EE189" i="166"/>
  <c r="EF189" i="166"/>
  <c r="EG189" i="166"/>
  <c r="EH189" i="166"/>
  <c r="EI189" i="166"/>
  <c r="EJ189" i="166"/>
  <c r="EK189" i="166"/>
  <c r="EL189" i="166"/>
  <c r="EM189" i="166"/>
  <c r="EN189" i="166"/>
  <c r="EO189" i="166"/>
  <c r="EP189" i="166"/>
  <c r="EQ189" i="166"/>
  <c r="ER189" i="166"/>
  <c r="ES189" i="166"/>
  <c r="ET189" i="166"/>
  <c r="EU189" i="166"/>
  <c r="EV189" i="166"/>
  <c r="EW189" i="166"/>
  <c r="EX189" i="166"/>
  <c r="EY189" i="166"/>
  <c r="EZ189" i="166"/>
  <c r="FA189" i="166"/>
  <c r="FB189" i="166"/>
  <c r="FC189" i="166"/>
  <c r="FD189" i="166"/>
  <c r="FE189" i="166"/>
  <c r="FF189" i="166"/>
  <c r="FG189" i="166"/>
  <c r="FH189" i="166"/>
  <c r="FI189" i="166"/>
  <c r="FJ189" i="166"/>
  <c r="FK189" i="166"/>
  <c r="FL189" i="166"/>
  <c r="FM189" i="166"/>
  <c r="FN189" i="166"/>
  <c r="FO189" i="166"/>
  <c r="FP189" i="166"/>
  <c r="FQ189" i="166"/>
  <c r="FR189" i="166"/>
  <c r="FS189" i="166"/>
  <c r="FT189" i="166"/>
  <c r="FU189" i="166"/>
  <c r="FV189" i="166"/>
  <c r="FW189" i="166"/>
  <c r="FX189" i="166"/>
  <c r="FY189" i="166"/>
  <c r="FZ189" i="166"/>
  <c r="GA189" i="166"/>
  <c r="GB189" i="166"/>
  <c r="GC189" i="166"/>
  <c r="GD189" i="166"/>
  <c r="GE189" i="166"/>
  <c r="GF189" i="166"/>
  <c r="GG189" i="166"/>
  <c r="GH189" i="166"/>
  <c r="GI189" i="166"/>
  <c r="GJ189" i="166"/>
  <c r="GK189" i="166"/>
  <c r="GL189" i="166"/>
  <c r="GM189" i="166"/>
  <c r="GN189" i="166"/>
  <c r="GO189" i="166"/>
  <c r="GP189" i="166"/>
  <c r="GQ189" i="166"/>
  <c r="GR189" i="166"/>
  <c r="GS189" i="166"/>
  <c r="GT189" i="166"/>
  <c r="GU189" i="166"/>
  <c r="GV189" i="166"/>
  <c r="GW189" i="166"/>
  <c r="GX189" i="166"/>
  <c r="GY189" i="166"/>
  <c r="GZ189" i="166"/>
  <c r="HA189" i="166"/>
  <c r="HB189" i="166"/>
  <c r="HC189" i="166"/>
  <c r="HD189" i="166"/>
  <c r="HE189" i="166"/>
  <c r="HF189" i="166"/>
  <c r="HG189" i="166"/>
  <c r="HH189" i="166"/>
  <c r="HI189" i="166"/>
  <c r="HJ189" i="166"/>
  <c r="HK189" i="166"/>
  <c r="HL189" i="166"/>
  <c r="HM189" i="166"/>
  <c r="HN189" i="166"/>
  <c r="CK189" i="166"/>
  <c r="M5" i="165" l="1"/>
  <c r="M6" i="165"/>
  <c r="M7" i="165"/>
  <c r="M4" i="165"/>
  <c r="W7" i="162" l="1"/>
  <c r="Y12" i="154" l="1"/>
  <c r="Z12" i="154"/>
  <c r="AA12" i="154"/>
  <c r="AB12" i="154"/>
  <c r="AC12" i="154"/>
  <c r="AD12" i="154"/>
  <c r="J314" i="161"/>
  <c r="K314" i="161"/>
  <c r="L314" i="161"/>
  <c r="M314" i="161"/>
  <c r="N314" i="161"/>
  <c r="O314" i="161"/>
  <c r="P314" i="161"/>
  <c r="Q314" i="161"/>
  <c r="R314" i="161"/>
  <c r="S314" i="161"/>
  <c r="T314" i="161"/>
  <c r="U314" i="161"/>
  <c r="V314" i="161"/>
  <c r="W314" i="161"/>
  <c r="X314" i="161"/>
  <c r="Y314" i="161"/>
  <c r="Z314" i="161"/>
  <c r="AA314" i="161"/>
  <c r="AB314" i="161"/>
  <c r="AC314" i="161"/>
  <c r="AD314" i="161"/>
  <c r="AE314" i="161"/>
  <c r="AF314" i="161"/>
  <c r="AG314" i="161"/>
  <c r="AH314" i="161"/>
  <c r="AI314" i="161"/>
  <c r="AJ314" i="161"/>
  <c r="AK314" i="161"/>
  <c r="AL314" i="161"/>
  <c r="AM314" i="161"/>
  <c r="AN314" i="161"/>
  <c r="AO314" i="161"/>
  <c r="AP314" i="161"/>
  <c r="O56" i="19"/>
  <c r="AQ314" i="161"/>
  <c r="AR314" i="161"/>
  <c r="W377" i="161" l="1"/>
  <c r="X377" i="161"/>
  <c r="Y377" i="161"/>
  <c r="Z377" i="161"/>
  <c r="AA377" i="161"/>
  <c r="AB377" i="161"/>
  <c r="AC377" i="161"/>
  <c r="AD377" i="161"/>
  <c r="AE377" i="161"/>
  <c r="AF377" i="161"/>
  <c r="AG377" i="161"/>
  <c r="AH377" i="161"/>
  <c r="AI377" i="161"/>
  <c r="AJ377" i="161"/>
  <c r="AK377" i="161"/>
  <c r="AL377" i="161"/>
  <c r="AM377" i="161"/>
  <c r="AN377" i="161"/>
  <c r="AO377" i="161"/>
  <c r="AP377" i="161"/>
  <c r="AQ377" i="161"/>
  <c r="AR377" i="161"/>
  <c r="O377" i="161"/>
  <c r="P377" i="161"/>
  <c r="Q377" i="161"/>
  <c r="R377" i="161"/>
  <c r="S377" i="161"/>
  <c r="T377" i="161"/>
  <c r="U377" i="161"/>
  <c r="V377" i="161"/>
  <c r="K377" i="161"/>
  <c r="L377" i="161"/>
  <c r="M377" i="161"/>
  <c r="N377" i="161"/>
  <c r="J377" i="161"/>
  <c r="AR250" i="161" l="1"/>
  <c r="AR9" i="19" l="1"/>
  <c r="AR10" i="19" s="1"/>
  <c r="AR556" i="161"/>
  <c r="AR461" i="161"/>
  <c r="AG441" i="161"/>
  <c r="X422" i="161"/>
  <c r="J422" i="161"/>
  <c r="AR298" i="161" l="1"/>
  <c r="O250" i="161"/>
  <c r="J250" i="161"/>
  <c r="K56" i="19" l="1"/>
  <c r="K55" i="19"/>
  <c r="K9" i="19"/>
  <c r="J9" i="19"/>
  <c r="T159" i="19"/>
  <c r="X138" i="19" l="1"/>
  <c r="Y138" i="19"/>
  <c r="Z138" i="19"/>
  <c r="AA138" i="19"/>
  <c r="AB138" i="19"/>
  <c r="AC138" i="19"/>
  <c r="AD138" i="19"/>
  <c r="AE138" i="19"/>
  <c r="AF138" i="19"/>
  <c r="AG138" i="19"/>
  <c r="AH138" i="19"/>
  <c r="AI138" i="19"/>
  <c r="W138" i="19"/>
  <c r="X137" i="19"/>
  <c r="Y137" i="19"/>
  <c r="Z137" i="19"/>
  <c r="AA137" i="19"/>
  <c r="AB137" i="19"/>
  <c r="AC137" i="19"/>
  <c r="AD137" i="19"/>
  <c r="AE137" i="19"/>
  <c r="AF137" i="19"/>
  <c r="AG137" i="19"/>
  <c r="AH137" i="19"/>
  <c r="AI137" i="19"/>
  <c r="V137" i="19"/>
  <c r="W137" i="19"/>
  <c r="Y136" i="19"/>
  <c r="Z136" i="19"/>
  <c r="AA136" i="19"/>
  <c r="AB136" i="19"/>
  <c r="AC136" i="19"/>
  <c r="AD136" i="19"/>
  <c r="AE136" i="19"/>
  <c r="AF136" i="19"/>
  <c r="AG136" i="19"/>
  <c r="AH136" i="19"/>
  <c r="AI136" i="19"/>
  <c r="W136" i="19"/>
  <c r="X136" i="19"/>
  <c r="W135" i="19"/>
  <c r="X135" i="19"/>
  <c r="Y135" i="19"/>
  <c r="Z135" i="19"/>
  <c r="AA135" i="19"/>
  <c r="AB135" i="19"/>
  <c r="AC135" i="19"/>
  <c r="AD135" i="19"/>
  <c r="AE135" i="19"/>
  <c r="AF135" i="19"/>
  <c r="AG135" i="19"/>
  <c r="AH135" i="19"/>
  <c r="AI135" i="19"/>
  <c r="V135" i="19"/>
  <c r="L9" i="19"/>
  <c r="M9" i="19"/>
  <c r="N9" i="19"/>
  <c r="O9" i="19"/>
  <c r="P9" i="19"/>
  <c r="Q9" i="19"/>
  <c r="R9" i="19"/>
  <c r="S9" i="19"/>
  <c r="T9" i="19"/>
  <c r="U9" i="19"/>
  <c r="V9" i="19"/>
  <c r="W9" i="19"/>
  <c r="X9" i="19"/>
  <c r="Y9" i="19"/>
  <c r="Z9" i="19"/>
  <c r="AA9" i="19"/>
  <c r="AB9" i="19"/>
  <c r="AC9" i="19"/>
  <c r="AD9" i="19"/>
  <c r="AE9" i="19"/>
  <c r="AF9" i="19"/>
  <c r="AG9" i="19"/>
  <c r="AH9" i="19"/>
  <c r="AI9" i="19"/>
  <c r="AJ9" i="19"/>
  <c r="AK9" i="19"/>
  <c r="AL9" i="19"/>
  <c r="AM9" i="19"/>
  <c r="AN9" i="19"/>
  <c r="AN10" i="19" s="1"/>
  <c r="AO9" i="19"/>
  <c r="AO10" i="19" s="1"/>
  <c r="AP9" i="19"/>
  <c r="AP10" i="19" s="1"/>
  <c r="AQ9" i="19"/>
  <c r="AQ10" i="19" s="1"/>
  <c r="K461" i="161" l="1"/>
  <c r="W422" i="161"/>
  <c r="AQ298" i="161" l="1"/>
  <c r="J298" i="161" l="1"/>
  <c r="K298" i="161"/>
  <c r="L298" i="161"/>
  <c r="M298" i="161"/>
  <c r="N298" i="161"/>
  <c r="O298" i="161"/>
  <c r="P298" i="161"/>
  <c r="Q298" i="161"/>
  <c r="R298" i="161"/>
  <c r="S298" i="161"/>
  <c r="T298" i="161"/>
  <c r="U298" i="161"/>
  <c r="V298" i="161"/>
  <c r="W298" i="161"/>
  <c r="X298" i="161"/>
  <c r="Y298" i="161"/>
  <c r="Z298" i="161"/>
  <c r="AA298" i="161"/>
  <c r="AB298" i="161"/>
  <c r="AC298" i="161"/>
  <c r="AD298" i="161"/>
  <c r="AE298" i="161"/>
  <c r="AF298" i="161"/>
  <c r="AG298" i="161"/>
  <c r="AH298" i="161"/>
  <c r="AI298" i="161"/>
  <c r="AJ298" i="161"/>
  <c r="AK298" i="161"/>
  <c r="AL298" i="161"/>
  <c r="AM298" i="161"/>
  <c r="AN298" i="161"/>
  <c r="AO298" i="161"/>
  <c r="AP298" i="161"/>
  <c r="J461" i="161"/>
  <c r="L461" i="161"/>
  <c r="M461" i="161"/>
  <c r="N461" i="161"/>
  <c r="O461" i="161"/>
  <c r="P461" i="161"/>
  <c r="Q461" i="161"/>
  <c r="R461" i="161"/>
  <c r="S461" i="161"/>
  <c r="T461" i="161"/>
  <c r="U461" i="161"/>
  <c r="V461" i="161"/>
  <c r="W461" i="161"/>
  <c r="X461" i="161"/>
  <c r="Y461" i="161"/>
  <c r="Z461" i="161"/>
  <c r="AA461" i="161"/>
  <c r="AB461" i="161"/>
  <c r="AC461" i="161"/>
  <c r="AD461" i="161"/>
  <c r="AE461" i="161"/>
  <c r="AF461" i="161"/>
  <c r="AG461" i="161"/>
  <c r="AH461" i="161"/>
  <c r="AI461" i="161"/>
  <c r="AJ461" i="161"/>
  <c r="AK461" i="161"/>
  <c r="AL461" i="161"/>
  <c r="AM461" i="161"/>
  <c r="AN461" i="161"/>
  <c r="AO461" i="161"/>
  <c r="AP461" i="161"/>
  <c r="AQ461" i="161"/>
  <c r="K556" i="161" l="1"/>
  <c r="L556" i="161"/>
  <c r="M556" i="161"/>
  <c r="N556" i="161"/>
  <c r="O556" i="161"/>
  <c r="P556" i="161"/>
  <c r="Q556" i="161"/>
  <c r="R556" i="161"/>
  <c r="S556" i="161"/>
  <c r="T556" i="161"/>
  <c r="U556" i="161"/>
  <c r="V556" i="161"/>
  <c r="W556" i="161"/>
  <c r="X556" i="161"/>
  <c r="Y556" i="161"/>
  <c r="Z556" i="161"/>
  <c r="AA556" i="161"/>
  <c r="AB556" i="161"/>
  <c r="AC556" i="161"/>
  <c r="AD556" i="161"/>
  <c r="AE556" i="161"/>
  <c r="AF556" i="161"/>
  <c r="AG556" i="161"/>
  <c r="AH556" i="161"/>
  <c r="AI556" i="161"/>
  <c r="AJ556" i="161"/>
  <c r="AK556" i="161"/>
  <c r="AL556" i="161"/>
  <c r="AM556" i="161"/>
  <c r="AN556" i="161"/>
  <c r="AO556" i="161"/>
  <c r="AP556" i="161"/>
  <c r="AQ556" i="161"/>
  <c r="K422" i="161"/>
  <c r="L422" i="161"/>
  <c r="M422" i="161"/>
  <c r="N422" i="161"/>
  <c r="O422" i="161"/>
  <c r="P422" i="161"/>
  <c r="Q422" i="161"/>
  <c r="R422" i="161"/>
  <c r="S422" i="161"/>
  <c r="T422" i="161"/>
  <c r="U422" i="161"/>
  <c r="V422" i="161"/>
  <c r="J441" i="161"/>
  <c r="K441" i="161"/>
  <c r="L441" i="161"/>
  <c r="M441" i="161"/>
  <c r="N441" i="161"/>
  <c r="O441" i="161"/>
  <c r="P441" i="161"/>
  <c r="Q441" i="161"/>
  <c r="R441" i="161"/>
  <c r="S441" i="161"/>
  <c r="T441" i="161"/>
  <c r="U441" i="161"/>
  <c r="V441" i="161"/>
  <c r="W441" i="161"/>
  <c r="X441" i="161"/>
  <c r="Y441" i="161"/>
  <c r="Z441" i="161"/>
  <c r="AA441" i="161"/>
  <c r="AB441" i="161"/>
  <c r="AC441" i="161"/>
  <c r="AD441" i="161"/>
  <c r="AE441" i="161"/>
  <c r="AF441" i="161"/>
  <c r="AQ250" i="161" l="1"/>
  <c r="AP250" i="161"/>
  <c r="AO250" i="161"/>
  <c r="AN250" i="161"/>
  <c r="AM250" i="161"/>
  <c r="AL250" i="161"/>
  <c r="AK250" i="161"/>
  <c r="AJ250" i="161"/>
  <c r="AI250" i="161"/>
  <c r="AH250" i="161"/>
  <c r="AG250" i="161"/>
  <c r="AF250" i="161"/>
  <c r="AE250" i="161"/>
  <c r="AD250" i="161"/>
  <c r="AC250" i="161"/>
  <c r="AB250" i="161"/>
  <c r="AA250" i="161"/>
  <c r="Z250" i="161"/>
  <c r="Y250" i="161"/>
  <c r="X250" i="161"/>
  <c r="W250" i="161"/>
  <c r="V250" i="161"/>
  <c r="U250" i="161"/>
  <c r="T250" i="161"/>
  <c r="S250" i="161"/>
  <c r="R250" i="161"/>
  <c r="Q250" i="161"/>
  <c r="P250" i="161"/>
  <c r="N250" i="161"/>
  <c r="M250" i="161"/>
  <c r="L250" i="161"/>
  <c r="K250" i="161"/>
  <c r="W139" i="19" l="1"/>
  <c r="X139" i="19"/>
  <c r="Y139" i="19"/>
  <c r="V139" i="19"/>
  <c r="AI140" i="19" l="1"/>
  <c r="AH140" i="19"/>
  <c r="AG140" i="19"/>
  <c r="AF140" i="19"/>
  <c r="AE140" i="19"/>
  <c r="AD140" i="19"/>
  <c r="AC140" i="19"/>
  <c r="AB140" i="19"/>
  <c r="AA140" i="19"/>
  <c r="Z140" i="19"/>
  <c r="Y140" i="19"/>
  <c r="X140" i="19"/>
  <c r="W140" i="19"/>
  <c r="V140" i="19"/>
  <c r="M55" i="19" l="1"/>
  <c r="K159" i="19" l="1"/>
  <c r="L159" i="19"/>
  <c r="M159" i="19"/>
  <c r="N159" i="19"/>
  <c r="O159" i="19"/>
  <c r="P159" i="19"/>
  <c r="Q159" i="19"/>
  <c r="R159" i="19"/>
  <c r="S159" i="19"/>
  <c r="J159" i="19"/>
  <c r="L55" i="19" l="1"/>
  <c r="J55" i="19"/>
  <c r="J56" i="19" l="1"/>
  <c r="L56" i="19"/>
  <c r="M56" i="19"/>
  <c r="N55" i="19" l="1"/>
  <c r="N56" i="19"/>
</calcChain>
</file>

<file path=xl/sharedStrings.xml><?xml version="1.0" encoding="utf-8"?>
<sst xmlns="http://schemas.openxmlformats.org/spreadsheetml/2006/main" count="1047" uniqueCount="571">
  <si>
    <t>Version no.</t>
  </si>
  <si>
    <t>Release date</t>
  </si>
  <si>
    <t>Summary of change</t>
  </si>
  <si>
    <t>This spreadsheet contains data used to produce figures in our 2026 monitoring report assessing progress towards meeting emissions budgets and the 2050 target.</t>
  </si>
  <si>
    <t>Chapter</t>
  </si>
  <si>
    <t>Figure</t>
  </si>
  <si>
    <t>Title/description</t>
  </si>
  <si>
    <t>Figure 2.1</t>
  </si>
  <si>
    <t>Gross and net emissions by gas, 1990–2024</t>
  </si>
  <si>
    <t>Figure 2.2</t>
  </si>
  <si>
    <t>Annual changes in gross emissions by sector since 2020</t>
  </si>
  <si>
    <t>Figure 2.3</t>
  </si>
  <si>
    <t>Emissions by sector applying net emissions under target accounting, 2020-2025</t>
  </si>
  <si>
    <t>Figure 2.4</t>
  </si>
  <si>
    <t>Historic and projected gross and net emissions in the first emissions budget period, 2022–2025</t>
  </si>
  <si>
    <t>Figure 2.5</t>
  </si>
  <si>
    <t>Overall assessment of risk to meeting the emissions budgets under current policies and plans</t>
  </si>
  <si>
    <t>Figure 2.6</t>
  </si>
  <si>
    <t>Figure 2.7</t>
  </si>
  <si>
    <t xml:space="preserve">Historic and projected gross and net emissions in the first, second and third emissions budgets </t>
  </si>
  <si>
    <t>Figure 2.8</t>
  </si>
  <si>
    <t>Biogenic methane emissions projections by sector in the Government’s second emissions reduction plan</t>
  </si>
  <si>
    <t>Figure 2.9</t>
  </si>
  <si>
    <t>Figure 2.10</t>
  </si>
  <si>
    <t>Assessment of risks to sectors’ contributions to emissions reduction under current policies and plans – for the third emissions budget period (2031-2035)</t>
  </si>
  <si>
    <t>Figure 2.11</t>
  </si>
  <si>
    <t>Figure 3.1</t>
  </si>
  <si>
    <t>NZU spot prices and relevant market events January 2024 – March 2026</t>
  </si>
  <si>
    <t>Figure 3.2</t>
  </si>
  <si>
    <t xml:space="preserve">Forecast industrial allocation and auction volumes to 2050 </t>
  </si>
  <si>
    <t>Figure 4.1</t>
  </si>
  <si>
    <t>Maximum and minimum annual change in residential energy prices of electricity compared with other fuels (1995-2025)</t>
  </si>
  <si>
    <t>Figure 7.1</t>
  </si>
  <si>
    <t>Emissions by subsector</t>
  </si>
  <si>
    <t>Figure 7.2</t>
  </si>
  <si>
    <t>Proportion of electricity generation from hydro, coal and gas</t>
  </si>
  <si>
    <t>Figure 7.3</t>
  </si>
  <si>
    <t>Industrial fossil fuel energy use</t>
  </si>
  <si>
    <t>Figure 7.4</t>
  </si>
  <si>
    <t>Industrial electricity and direct renewable energy use</t>
  </si>
  <si>
    <t>Figure 7.5</t>
  </si>
  <si>
    <t>Lifetime cost for new boiler systems or replacement at end-of-life, for &lt; 100 °C applications with central assumptions</t>
  </si>
  <si>
    <t>Figure 8.1</t>
  </si>
  <si>
    <t>Figure 8.2</t>
  </si>
  <si>
    <t>Figure 8.3</t>
  </si>
  <si>
    <t>Total Cost of Ownership, Compact SUV (NPV, $k excl. GST)</t>
  </si>
  <si>
    <t>Figure 8.4</t>
  </si>
  <si>
    <t>Figure 9.1</t>
  </si>
  <si>
    <t>Total agricultural biogenic methane</t>
  </si>
  <si>
    <t>Figure 9.2</t>
  </si>
  <si>
    <t>Figure 9.3</t>
  </si>
  <si>
    <t>Total sheep and beef livestock</t>
  </si>
  <si>
    <t>Figure 9.4</t>
  </si>
  <si>
    <t>Total nitrogen fertiliser use</t>
  </si>
  <si>
    <t>Figure 10.1</t>
  </si>
  <si>
    <t>Waste management emissions</t>
  </si>
  <si>
    <t>Figure 10.2</t>
  </si>
  <si>
    <t>Diversion of organic waste away from landfill</t>
  </si>
  <si>
    <t>Figure 10.3</t>
  </si>
  <si>
    <t>Breakdown of HFC emissions by activity</t>
  </si>
  <si>
    <t>Figure 11.1</t>
  </si>
  <si>
    <t>Net emissions from afforestation and reforestation, target accounting method</t>
  </si>
  <si>
    <t>Figure 11.2</t>
  </si>
  <si>
    <t>Net emissions from deforestation, target accounting method</t>
  </si>
  <si>
    <t>Figure 11.3</t>
  </si>
  <si>
    <t>Afforestation and deforestation activity</t>
  </si>
  <si>
    <t>TechAnnex - Figures</t>
  </si>
  <si>
    <t>Figure 13</t>
  </si>
  <si>
    <t>Figure 14</t>
  </si>
  <si>
    <t>Figure 15</t>
  </si>
  <si>
    <t>Figure 16</t>
  </si>
  <si>
    <t>Figure 17</t>
  </si>
  <si>
    <t>Residential and commercial buildings emissions</t>
  </si>
  <si>
    <t>Figure 18</t>
  </si>
  <si>
    <t>Electricity supply emissions by fuel type</t>
  </si>
  <si>
    <t>Figure 19</t>
  </si>
  <si>
    <t>Total renewable generation capacity</t>
  </si>
  <si>
    <t>Figure 20</t>
  </si>
  <si>
    <t>Figure 24</t>
  </si>
  <si>
    <t>Figure 25</t>
  </si>
  <si>
    <t>Passenger transport emissions by vehicle type</t>
  </si>
  <si>
    <t>Figure 26</t>
  </si>
  <si>
    <t>Freight transport emissions</t>
  </si>
  <si>
    <t>Figure 30</t>
  </si>
  <si>
    <t>Emissions from waste</t>
  </si>
  <si>
    <t>Figure 31</t>
  </si>
  <si>
    <t>F-gas emissions</t>
  </si>
  <si>
    <t>Figure 32</t>
  </si>
  <si>
    <t>Figure 33</t>
  </si>
  <si>
    <t>Release of HFCs from product manufacturing, leakage and disposal</t>
  </si>
  <si>
    <t>Figure 36</t>
  </si>
  <si>
    <t>Agricultural emissions, all gases</t>
  </si>
  <si>
    <t>Figure 37</t>
  </si>
  <si>
    <t>Agricultural biogenic methane emissions</t>
  </si>
  <si>
    <t>TechAnnex - Indicators</t>
  </si>
  <si>
    <t>Figure 21</t>
  </si>
  <si>
    <t>Progress indicators dashboard for electricity supply</t>
  </si>
  <si>
    <t>Figure 22</t>
  </si>
  <si>
    <t>Progress indicators dashboard for buildings</t>
  </si>
  <si>
    <t>Figure 23</t>
  </si>
  <si>
    <t>Progress indicators dashboard for industry</t>
  </si>
  <si>
    <t>Figure 27</t>
  </si>
  <si>
    <t>Figure 28</t>
  </si>
  <si>
    <t>Progress indicators dashboard for freight transport</t>
  </si>
  <si>
    <t>Figure 29</t>
  </si>
  <si>
    <t>Figure 34</t>
  </si>
  <si>
    <t>Figure 35</t>
  </si>
  <si>
    <t>Progress indicators dashboard for agriculture</t>
  </si>
  <si>
    <r>
      <t>Emissions (MtCO</t>
    </r>
    <r>
      <rPr>
        <b/>
        <vertAlign val="subscript"/>
        <sz val="9.35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e)</t>
    </r>
  </si>
  <si>
    <t>GHGs except biogenic methane</t>
  </si>
  <si>
    <t>Biogenic methane</t>
  </si>
  <si>
    <t>Gross emissions</t>
  </si>
  <si>
    <t>Net emissions</t>
  </si>
  <si>
    <t>Removals (forests)</t>
  </si>
  <si>
    <r>
      <t>Change in emissions from</t>
    </r>
    <r>
      <rPr>
        <b/>
        <vertAlign val="subscript"/>
        <sz val="9.35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previous year (MtCO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e)</t>
    </r>
  </si>
  <si>
    <t>Transport</t>
  </si>
  <si>
    <t>Energy and industry</t>
  </si>
  <si>
    <t>Agriculture</t>
  </si>
  <si>
    <t>Waste</t>
  </si>
  <si>
    <t>F-gases</t>
  </si>
  <si>
    <t>Energy and
 industry</t>
  </si>
  <si>
    <t>Forests</t>
  </si>
  <si>
    <t>Gross emissions (measured)</t>
  </si>
  <si>
    <t>Net emissions 
(measured)</t>
  </si>
  <si>
    <t>Gross emissions (projection)</t>
  </si>
  <si>
    <t>Net emissions (projection)</t>
  </si>
  <si>
    <t>Recommended emissions budget
(annual average)</t>
  </si>
  <si>
    <t>&lt;net emissions low projection&gt;</t>
  </si>
  <si>
    <t>Net emissions projection range</t>
  </si>
  <si>
    <t>Gross emissions projection range</t>
  </si>
  <si>
    <t>Net emissions low</t>
  </si>
  <si>
    <t>Net emissions high</t>
  </si>
  <si>
    <t>Gross emissions low</t>
  </si>
  <si>
    <t>Gross emissions high</t>
  </si>
  <si>
    <t>Emissions budget (annual average)</t>
  </si>
  <si>
    <r>
      <t>Annual average net emissions (MtCO</t>
    </r>
    <r>
      <rPr>
        <b/>
        <vertAlign val="subscript"/>
        <sz val="9.35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e)</t>
    </r>
  </si>
  <si>
    <t>Emissions budget 2 (2026-2030)</t>
  </si>
  <si>
    <t>Emissions budget 3 (2031-2035)</t>
  </si>
  <si>
    <t>Gap in emissions plan</t>
  </si>
  <si>
    <t>Insufficient to deliver</t>
  </si>
  <si>
    <t>Significant risk to delivery</t>
  </si>
  <si>
    <t>Moderate risk to delivery</t>
  </si>
  <si>
    <t>No significant risk to delivery</t>
  </si>
  <si>
    <t>Assessment of risk to sectors’ contributions under current policies and plans – for the second emissions budget period (2026–2030)</t>
  </si>
  <si>
    <t>Energy &amp; industry</t>
  </si>
  <si>
    <t>Net emissions (measured)</t>
  </si>
  <si>
    <t>&lt;net emissions - low projection&gt;</t>
  </si>
  <si>
    <t>Emissions budgets (annual average)</t>
  </si>
  <si>
    <t>Recommended emissions budgets (annual average)</t>
  </si>
  <si>
    <t>Agriculture (ERP2 projection)</t>
  </si>
  <si>
    <t>Waste (ERP2 projection)</t>
  </si>
  <si>
    <t>2030 methane goal</t>
  </si>
  <si>
    <t>low (ERP2 projection)</t>
  </si>
  <si>
    <t>high (ERP2 projection)</t>
  </si>
  <si>
    <t>Range</t>
  </si>
  <si>
    <t>Biogenic methane emissions in 2030 - changes over the last three years</t>
  </si>
  <si>
    <t>ERM24</t>
  </si>
  <si>
    <t>ERM25</t>
  </si>
  <si>
    <t>ERM26</t>
  </si>
  <si>
    <t>Agriculture in 2030</t>
  </si>
  <si>
    <t>Waste in 2030</t>
  </si>
  <si>
    <t>Lower Range</t>
  </si>
  <si>
    <t>Upper Range</t>
  </si>
  <si>
    <t>Assessment of risks to sectors’ contributions to emissions reduction under current policies and plans – for the third emissions budget period (2031–2035)</t>
  </si>
  <si>
    <t>Decarbonisation rates</t>
  </si>
  <si>
    <r>
      <t>MtCO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e</t>
    </r>
  </si>
  <si>
    <t>EB1</t>
  </si>
  <si>
    <t>EB2 required</t>
  </si>
  <si>
    <t>EB3 required</t>
  </si>
  <si>
    <t>EB3 planned</t>
  </si>
  <si>
    <t>EB3 what's feasible</t>
  </si>
  <si>
    <t>NZU price</t>
  </si>
  <si>
    <t>Date</t>
  </si>
  <si>
    <t>NZU spot price</t>
  </si>
  <si>
    <t>NZU auction clearing price</t>
  </si>
  <si>
    <t>Proposed NZ ETS cap, after technical adjustments</t>
  </si>
  <si>
    <t>Forecast units from industrial allocation</t>
  </si>
  <si>
    <t>Units available at auction (volumes recommended by Commission to 2031, projected from 2032 onwards)</t>
  </si>
  <si>
    <t>Electricity</t>
  </si>
  <si>
    <t>Petrol</t>
  </si>
  <si>
    <t>Diesel</t>
  </si>
  <si>
    <t>Gas</t>
  </si>
  <si>
    <t>Energy and industry emissions by subsector</t>
  </si>
  <si>
    <r>
      <t>Emissions (MtCO</t>
    </r>
    <r>
      <rPr>
        <b/>
        <vertAlign val="subscript"/>
        <sz val="9.35"/>
        <color theme="1"/>
        <rFont val="Calibri"/>
        <family val="2"/>
      </rPr>
      <t>2</t>
    </r>
    <r>
      <rPr>
        <b/>
        <sz val="11"/>
        <color theme="1"/>
        <rFont val="Calibri"/>
        <family val="2"/>
      </rPr>
      <t>e)</t>
    </r>
  </si>
  <si>
    <t>Industry</t>
  </si>
  <si>
    <t>Buildings</t>
  </si>
  <si>
    <t>Electricity supply</t>
  </si>
  <si>
    <t>Domestic fuel supply</t>
  </si>
  <si>
    <t>Residential and commercial liquid fossil fuels</t>
  </si>
  <si>
    <t xml:space="preserve">Stats NZ provisional </t>
  </si>
  <si>
    <t>SUM</t>
  </si>
  <si>
    <t>Hydro</t>
  </si>
  <si>
    <t>Coal</t>
  </si>
  <si>
    <t>Hydro (Government's 2025 projections)</t>
  </si>
  <si>
    <t>Gas (Government's 2025 projections)</t>
  </si>
  <si>
    <t>Coal (Government's 2025 projections)</t>
  </si>
  <si>
    <t>Total industrial energy demand (PJ)</t>
  </si>
  <si>
    <t>Actual</t>
  </si>
  <si>
    <t>Liquid Fuels</t>
  </si>
  <si>
    <t>Direct use of renewables (existing)</t>
  </si>
  <si>
    <t>New biomass from fuel switching</t>
  </si>
  <si>
    <t>Cost per GJ heat output (NZD, excl. GST)</t>
  </si>
  <si>
    <t>Capital</t>
  </si>
  <si>
    <t>Operations</t>
  </si>
  <si>
    <t>Maintenance</t>
  </si>
  <si>
    <t>Fuel</t>
  </si>
  <si>
    <t>Carbon (NZ ETS cost)</t>
  </si>
  <si>
    <t>Heat Pump</t>
  </si>
  <si>
    <t>Gas Boiler</t>
  </si>
  <si>
    <t>Coal to Biomass Boiler Conversion</t>
  </si>
  <si>
    <t>Coal Boiler</t>
  </si>
  <si>
    <t>Diesel Boiler</t>
  </si>
  <si>
    <t>LPG Boiler</t>
  </si>
  <si>
    <t>Electrode Boiler</t>
  </si>
  <si>
    <t>%</t>
  </si>
  <si>
    <t>Measured</t>
  </si>
  <si>
    <t>Government's 2026 plan (WAM)</t>
  </si>
  <si>
    <t>Measured (Rolling annual average)</t>
  </si>
  <si>
    <t>Vehicle cost (incl. resale)</t>
  </si>
  <si>
    <t>Finance</t>
  </si>
  <si>
    <t>Fuel/ electricity</t>
  </si>
  <si>
    <t>Fuel excise/ RUC</t>
  </si>
  <si>
    <t>Maintenance &amp; tyres</t>
  </si>
  <si>
    <t>Toyota Yaris Cross GX Hybrid</t>
  </si>
  <si>
    <t/>
  </si>
  <si>
    <t>MG ZS Vibe Turbo</t>
  </si>
  <si>
    <t>Mitsubishi ASX LS</t>
  </si>
  <si>
    <t>Kia Seltos LX</t>
  </si>
  <si>
    <t>BYD Atto 2 Dynamic</t>
  </si>
  <si>
    <t>MG S5 EV  49 Excite</t>
  </si>
  <si>
    <t>MG S5 EV  62 Excite</t>
  </si>
  <si>
    <t>Purchase cost</t>
  </si>
  <si>
    <t>Total cost of 5-year ownership</t>
  </si>
  <si>
    <t>Lifetime cost</t>
  </si>
  <si>
    <t>Toyota Hilux SR Hybrid 4WD DC</t>
  </si>
  <si>
    <t>Mitsubishi Triton GLXR 4WD DC</t>
  </si>
  <si>
    <t>Toyota Hilux SR5 Hybrid 4WD DC</t>
  </si>
  <si>
    <t>Ford Ranger XLT DC</t>
  </si>
  <si>
    <t xml:space="preserve">BYD Shark 6 </t>
  </si>
  <si>
    <t>Ford Ranger XLT DC PHEV</t>
  </si>
  <si>
    <t>Geely Ridarra RD6</t>
  </si>
  <si>
    <r>
      <t>Emissions (MtCH</t>
    </r>
    <r>
      <rPr>
        <b/>
        <vertAlign val="subscript"/>
        <sz val="11"/>
        <color theme="1"/>
        <rFont val="Calibri"/>
        <family val="2"/>
      </rPr>
      <t>4</t>
    </r>
    <r>
      <rPr>
        <b/>
        <sz val="11"/>
        <color theme="1"/>
        <rFont val="Calibri"/>
        <family val="2"/>
      </rPr>
      <t>)</t>
    </r>
  </si>
  <si>
    <t>Total dairy cattle</t>
  </si>
  <si>
    <t>Million cattle</t>
  </si>
  <si>
    <t>Government's 2025 projections</t>
  </si>
  <si>
    <t>Million stock units</t>
  </si>
  <si>
    <t>Million kg N</t>
  </si>
  <si>
    <t>Provisional</t>
  </si>
  <si>
    <r>
      <t xml:space="preserve"> MtCO</t>
    </r>
    <r>
      <rPr>
        <b/>
        <vertAlign val="subscript"/>
        <sz val="11"/>
        <color theme="1"/>
        <rFont val="Calibri"/>
        <family val="2"/>
      </rPr>
      <t>2</t>
    </r>
    <r>
      <rPr>
        <b/>
        <sz val="11"/>
        <color theme="1"/>
        <rFont val="Calibri"/>
        <family val="2"/>
      </rPr>
      <t>e</t>
    </r>
  </si>
  <si>
    <t>Municipal landfill</t>
  </si>
  <si>
    <t>Composting</t>
  </si>
  <si>
    <t>Anaerobic digestion</t>
  </si>
  <si>
    <t>% Diversion</t>
  </si>
  <si>
    <t>Commercial refrigeration</t>
  </si>
  <si>
    <t>Domestic  refrigeration</t>
  </si>
  <si>
    <t>Industrial refrigeration</t>
  </si>
  <si>
    <t>Transport refrigeration</t>
  </si>
  <si>
    <t>Mobile air-conditioning</t>
  </si>
  <si>
    <t>Stationary air-conditioning</t>
  </si>
  <si>
    <t>Aerosols</t>
  </si>
  <si>
    <r>
      <t>(MtCO</t>
    </r>
    <r>
      <rPr>
        <b/>
        <vertAlign val="subscript"/>
        <sz val="11"/>
        <color theme="1"/>
        <rFont val="Calibri"/>
        <family val="2"/>
      </rPr>
      <t>2</t>
    </r>
    <r>
      <rPr>
        <b/>
        <sz val="11"/>
        <color theme="1"/>
        <rFont val="Calibri"/>
        <family val="2"/>
      </rPr>
      <t>e)</t>
    </r>
  </si>
  <si>
    <t xml:space="preserve">Figure 11.2 </t>
  </si>
  <si>
    <t>Ha</t>
  </si>
  <si>
    <t>Natural Afforestation</t>
  </si>
  <si>
    <t>Planted afforestation</t>
  </si>
  <si>
    <t>Deforestation</t>
  </si>
  <si>
    <t>2026 GHG Inventory</t>
  </si>
  <si>
    <t>2025 GHG Inventory</t>
  </si>
  <si>
    <t>2024 GHG Inventory</t>
  </si>
  <si>
    <t>2022 GHG Inventory</t>
  </si>
  <si>
    <r>
      <rPr>
        <b/>
        <sz val="11"/>
        <color rgb="FF000000"/>
        <rFont val="Calibri"/>
        <family val="2"/>
        <scheme val="minor"/>
      </rPr>
      <t>Emissions (MtCO</t>
    </r>
    <r>
      <rPr>
        <b/>
        <vertAlign val="subscript"/>
        <sz val="9.35"/>
        <color rgb="FF000000"/>
        <rFont val="Calibri"/>
        <family val="2"/>
        <scheme val="minor"/>
      </rPr>
      <t>2</t>
    </r>
    <r>
      <rPr>
        <b/>
        <sz val="11"/>
        <color rgb="FF000000"/>
        <rFont val="Calibri"/>
        <family val="2"/>
        <scheme val="minor"/>
      </rPr>
      <t>e)</t>
    </r>
  </si>
  <si>
    <t>Metals</t>
  </si>
  <si>
    <t>Chemicals</t>
  </si>
  <si>
    <t>Pulp, paper and print</t>
  </si>
  <si>
    <t>Food processing, beverages and tobacco</t>
  </si>
  <si>
    <t>Minerals</t>
  </si>
  <si>
    <t>Agriculture/forestry/fishing</t>
  </si>
  <si>
    <t>Other energy emissions</t>
  </si>
  <si>
    <t>Product use category 2F</t>
  </si>
  <si>
    <t>Other process and product use emissions</t>
  </si>
  <si>
    <t>Total</t>
  </si>
  <si>
    <t>Residential</t>
  </si>
  <si>
    <t>Commercial</t>
  </si>
  <si>
    <t>Gaseous fuels</t>
  </si>
  <si>
    <t>Solid fuels</t>
  </si>
  <si>
    <t>Other fuels</t>
  </si>
  <si>
    <t>Geothermal</t>
  </si>
  <si>
    <t>Generation capacity (MW)</t>
  </si>
  <si>
    <t>Existing renewable capacity</t>
  </si>
  <si>
    <t>New capacity added in year</t>
  </si>
  <si>
    <t>Fossil fuel supply emissions in industry</t>
  </si>
  <si>
    <t>Petroleum refining</t>
  </si>
  <si>
    <t>Hydrogen production</t>
  </si>
  <si>
    <t>Manufacturing of solid fuels and other energy</t>
  </si>
  <si>
    <t>Fugitive emissions</t>
  </si>
  <si>
    <t xml:space="preserve">Passenger </t>
  </si>
  <si>
    <t>Freight</t>
  </si>
  <si>
    <t>Aviation</t>
  </si>
  <si>
    <t>Light passenger vehicles</t>
  </si>
  <si>
    <t>Light commercial vehicles</t>
  </si>
  <si>
    <t>Motorcycles</t>
  </si>
  <si>
    <t>Road freight</t>
  </si>
  <si>
    <t>Rail</t>
  </si>
  <si>
    <t>Coastal shipping</t>
  </si>
  <si>
    <t>Composting &amp; anaerobic digestion</t>
  </si>
  <si>
    <t>HFCs</t>
  </si>
  <si>
    <t>PFCs</t>
  </si>
  <si>
    <t>SF6</t>
  </si>
  <si>
    <t>Aerosols and other</t>
  </si>
  <si>
    <t>Manufacturing</t>
  </si>
  <si>
    <t>Leakage</t>
  </si>
  <si>
    <t>Disposal</t>
  </si>
  <si>
    <t>Enteric Fermentation</t>
  </si>
  <si>
    <t>Soils, fertiliser, lime</t>
  </si>
  <si>
    <t>Manure Management</t>
  </si>
  <si>
    <t>Other</t>
  </si>
  <si>
    <r>
      <t>Methane emissions (MtCH</t>
    </r>
    <r>
      <rPr>
        <b/>
        <vertAlign val="subscript"/>
        <sz val="6.05"/>
        <color theme="1"/>
        <rFont val="Calibri"/>
        <family val="2"/>
      </rPr>
      <t>4</t>
    </r>
    <r>
      <rPr>
        <b/>
        <sz val="11"/>
        <color theme="1"/>
        <rFont val="Calibri"/>
        <family val="2"/>
      </rPr>
      <t>)</t>
    </r>
  </si>
  <si>
    <t>Dairy</t>
  </si>
  <si>
    <t>Sheep and Beef</t>
  </si>
  <si>
    <r>
      <t>Net emissions (MtCO</t>
    </r>
    <r>
      <rPr>
        <b/>
        <vertAlign val="subscript"/>
        <sz val="6.05"/>
        <color theme="1"/>
        <rFont val="Calibri"/>
        <family val="2"/>
      </rPr>
      <t>2</t>
    </r>
    <r>
      <rPr>
        <b/>
        <sz val="11"/>
        <color theme="1"/>
        <rFont val="Calibri"/>
        <family val="2"/>
      </rPr>
      <t>e)</t>
    </r>
  </si>
  <si>
    <t>EB4 demo path</t>
  </si>
  <si>
    <t>Emissions budgets set by Government</t>
  </si>
  <si>
    <t>Commission's proposed fourth emissions budget</t>
  </si>
  <si>
    <t>Government's WAM</t>
  </si>
  <si>
    <t xml:space="preserve">. </t>
  </si>
  <si>
    <t>Further reductions possible in the third emissions budget period</t>
  </si>
  <si>
    <t>Total needed to meet EB3</t>
  </si>
  <si>
    <t>Farming</t>
  </si>
  <si>
    <t>Electricity generation</t>
  </si>
  <si>
    <t>Emission intensity of passenger vehicles</t>
  </si>
  <si>
    <t>Passenger vehicle mode shift</t>
  </si>
  <si>
    <t>Fossil fuel use in buildings</t>
  </si>
  <si>
    <t>Emission intensity of freight vehicles</t>
  </si>
  <si>
    <t>Freight mode shift</t>
  </si>
  <si>
    <t>Alternative land uses</t>
  </si>
  <si>
    <t>Organic waste</t>
  </si>
  <si>
    <t>Total possible</t>
  </si>
  <si>
    <t xml:space="preserve">Progress indicators dashboard for passenger transport </t>
  </si>
  <si>
    <t>Passenger transport emissions (MtCO2e)</t>
  </si>
  <si>
    <t>Total travel by light vehicles (Billion km)</t>
  </si>
  <si>
    <t>Average emissions intensity of light vehicles (including EV's) (gco2e per km)</t>
  </si>
  <si>
    <t>Share of zero emission vehicles entering the light fleet (%)</t>
  </si>
  <si>
    <t>ZEV share of light vehicle fleet (%)</t>
  </si>
  <si>
    <t>Emissions intensity of light passenger vehicles entering fleet (g/km)</t>
  </si>
  <si>
    <t>Emissions intensity of light commercial vehicles entering fleet (g/km)</t>
  </si>
  <si>
    <t>Household travel share of public and active modes (%)</t>
  </si>
  <si>
    <t>Pedestrian</t>
  </si>
  <si>
    <t>Cyclist</t>
  </si>
  <si>
    <t>Public transport (bus/train/ferry)</t>
  </si>
  <si>
    <t>EV charging stations (Number)</t>
  </si>
  <si>
    <t>2030 Target</t>
  </si>
  <si>
    <t>Annual freight emissions (MtCO2e)</t>
  </si>
  <si>
    <t>Zero Emission vehicle (ZEV) share of trucks in the fleet  (%)</t>
  </si>
  <si>
    <t>Emissions intensity of heavy vehicles (gco2e per km)</t>
  </si>
  <si>
    <t>ZEV share of heavy vehicles entering the fleet (includes buses) (%)</t>
  </si>
  <si>
    <t>Rolling average (annual)</t>
  </si>
  <si>
    <t>Goods transported by road  (Million tonne km)</t>
  </si>
  <si>
    <t>Goods moved by rail (Million tonne km )</t>
  </si>
  <si>
    <t>Emissions intensity of freight moved by road (gCO2e per tonne-km)</t>
  </si>
  <si>
    <t xml:space="preserve">Progress indicators dashboard for aviation </t>
  </si>
  <si>
    <t>Aviation emissions (MtCO2e)</t>
  </si>
  <si>
    <t>Domestic flights (hours)</t>
  </si>
  <si>
    <t>Electricity consumption (GWh)</t>
  </si>
  <si>
    <t>12 month rolling average wholesale electricity price ($/MWh)</t>
  </si>
  <si>
    <t>Coal use in commercial buildings (PJ)</t>
  </si>
  <si>
    <t>Share of electricity and renewables in industrial total final energy use (%)</t>
  </si>
  <si>
    <t>Liquid fuel use in industrial sector (PJ)</t>
  </si>
  <si>
    <t>Coal use in industrial sector (PJ)</t>
  </si>
  <si>
    <t>Diversion of organic waste away from landfill (%)</t>
  </si>
  <si>
    <t>Progress indicators for waste</t>
  </si>
  <si>
    <t>Annual tonnage sent to unmanaged landfills (Mt)</t>
  </si>
  <si>
    <t>Annual tonnage sent to municipal and uncategorised landfills (Mt)</t>
  </si>
  <si>
    <t>What's feasible (EB4 demo path)</t>
  </si>
  <si>
    <t>Total Waste GHG Emissions (MtCO2e)</t>
  </si>
  <si>
    <t>Implied emission factors (ktCO2e/kt)</t>
  </si>
  <si>
    <t>Anaerobic Digestion</t>
  </si>
  <si>
    <t>Total emissions from F-Gases (MtCO2e)</t>
  </si>
  <si>
    <t>Recovery of HFCs (MtCO2e)</t>
  </si>
  <si>
    <t>Imports of HFCs &amp; PFCs in pre-charged equipment (MtCO2e)</t>
  </si>
  <si>
    <t>Bulk Imports of HFCs &amp; PFCs (MtCO2e)</t>
  </si>
  <si>
    <t>Exports of HFCs and PFCs (MtCO2e)</t>
  </si>
  <si>
    <t xml:space="preserve">Progress indicators dashboard for f-gases </t>
  </si>
  <si>
    <t>Government's 2026 projection</t>
  </si>
  <si>
    <t>Solid waste disposal at municipal landfills</t>
  </si>
  <si>
    <t>Solid waste disposal at non-municipal landfills</t>
  </si>
  <si>
    <t>Waste incineration</t>
  </si>
  <si>
    <t>Open burning of waste</t>
  </si>
  <si>
    <t>Wastewater treatment and discharge</t>
  </si>
  <si>
    <t>Figure 10</t>
  </si>
  <si>
    <t>Gross emissions since 2015, as reported in the GHG Inventories published in 2022, 2025 &amp; 2026</t>
  </si>
  <si>
    <t>Figure 11</t>
  </si>
  <si>
    <t>Emissions by sector</t>
  </si>
  <si>
    <t>Figure 12</t>
  </si>
  <si>
    <t>Emissions by industrial sector</t>
  </si>
  <si>
    <t>Transport emissions by subcategory</t>
  </si>
  <si>
    <t>Target accounting (Forests)</t>
  </si>
  <si>
    <t>GHG Inventory (LULUCF)</t>
  </si>
  <si>
    <t>Removals by accounting method</t>
  </si>
  <si>
    <t>Government’s WAM path compared to EB4 demonstration path, projected to 2050</t>
  </si>
  <si>
    <t>Figure 2</t>
  </si>
  <si>
    <t>Figure 3</t>
  </si>
  <si>
    <t>Annual average emissions version</t>
  </si>
  <si>
    <t>ERM25 (Updated)</t>
  </si>
  <si>
    <t>Emissions budget level</t>
  </si>
  <si>
    <t>Emissions baseline (without impact of policies)</t>
  </si>
  <si>
    <t>Scenario</t>
  </si>
  <si>
    <t>Active assumptions</t>
  </si>
  <si>
    <t>Fossil fuel</t>
  </si>
  <si>
    <t>Electric</t>
  </si>
  <si>
    <t>Biomass</t>
  </si>
  <si>
    <t>Variable</t>
  </si>
  <si>
    <t>Unit</t>
  </si>
  <si>
    <t>Steam-generating Heat Pump</t>
  </si>
  <si>
    <t>Biomass Boiler</t>
  </si>
  <si>
    <t>LPG</t>
  </si>
  <si>
    <t>Capital costs (excl. electricity network upgrades)</t>
  </si>
  <si>
    <t>Central</t>
  </si>
  <si>
    <t>$/kW_th</t>
  </si>
  <si>
    <t>Low</t>
  </si>
  <si>
    <t>Lifetime</t>
  </si>
  <si>
    <t>years</t>
  </si>
  <si>
    <t>COP</t>
  </si>
  <si>
    <t>High</t>
  </si>
  <si>
    <t>Fuel price (excl. ETS)</t>
  </si>
  <si>
    <t>$/GJ</t>
  </si>
  <si>
    <t>ETS emissions factor</t>
  </si>
  <si>
    <t>kgCO2e/GJ</t>
  </si>
  <si>
    <t>Figure 4</t>
  </si>
  <si>
    <r>
      <t>Capital cost assumptions ($/kW</t>
    </r>
    <r>
      <rPr>
        <b/>
        <vertAlign val="subscript"/>
        <sz val="11"/>
        <color rgb="FF000000"/>
        <rFont val="Calibri"/>
        <family val="2"/>
        <scheme val="minor"/>
      </rPr>
      <t>th</t>
    </r>
    <r>
      <rPr>
        <b/>
        <sz val="11"/>
        <color rgb="FF000000"/>
        <rFont val="Calibri"/>
        <family val="2"/>
        <scheme val="minor"/>
      </rPr>
      <t>, 2025 NZD)</t>
    </r>
  </si>
  <si>
    <t>Fuel price assumptions ($/GJ, 2025 NZD). NZ ETS price impact is excluded except for electricity</t>
  </si>
  <si>
    <t>Figure 5</t>
  </si>
  <si>
    <t>Figure 6</t>
  </si>
  <si>
    <t>Lifetime cost for new boiler systems or replacement at end-of-life, for &lt; 100 °C applications with central assumptions (NZD, excl. GST)</t>
  </si>
  <si>
    <t>Levelised Cost of Heat - existing fossil boilers ($ per GJ heat output)</t>
  </si>
  <si>
    <t>Running cost only</t>
  </si>
  <si>
    <t>Utilisation factor</t>
  </si>
  <si>
    <t>Existing fossil 
(opex only)</t>
  </si>
  <si>
    <t>Renewable</t>
  </si>
  <si>
    <t>Running cost</t>
  </si>
  <si>
    <t>Steam-generating heat pump</t>
  </si>
  <si>
    <t>Figure 7</t>
  </si>
  <si>
    <t>Cost per GJ of heat output (NZD/GJ, excl. GST) of installing and running new low-carbon heating systems compared with running existing fossil fuel boilers, with central assumptions</t>
  </si>
  <si>
    <t>Heat pump (&lt;100°C)</t>
  </si>
  <si>
    <t>Coal boiler</t>
  </si>
  <si>
    <t>Gas boiler</t>
  </si>
  <si>
    <t>LPG boiler</t>
  </si>
  <si>
    <t>ERM25 adequacy assessment updated to align with the ERM26 methodology</t>
  </si>
  <si>
    <t>Figure 1</t>
  </si>
  <si>
    <t>Figure 9</t>
  </si>
  <si>
    <t>LCOH ($/GJ) vs utilisation rate of new heat pump vs existing fossil fuel boiler   </t>
  </si>
  <si>
    <t>Industrial energy and process emissions (MtCO2e)</t>
  </si>
  <si>
    <t>Fossil gas use in industrial sector (PJ)</t>
  </si>
  <si>
    <t>Electricity generation emissions (MtCO2e)</t>
  </si>
  <si>
    <t>EB4 Demo Path</t>
  </si>
  <si>
    <t>Government WAM 2025</t>
  </si>
  <si>
    <t>Electricity generation from coal (proportion of net generation)</t>
  </si>
  <si>
    <t>Electricity generation from fossil gas (proportion of net generation)</t>
  </si>
  <si>
    <t>Electricity generation from renewables (proportion of net generation)</t>
  </si>
  <si>
    <t>Renewables share of final energy consumption (%)</t>
  </si>
  <si>
    <t>Total renewable generation capacity  (MW)</t>
  </si>
  <si>
    <t>Electricity generation emissions intensity (gCO2/kWh)</t>
  </si>
  <si>
    <t>Geothermal emissions intensity (gCO2/kWh)</t>
  </si>
  <si>
    <t>Buildings emissions (MtCO2e)</t>
  </si>
  <si>
    <t>Fossil gas use in commercial buildings (PJ)</t>
  </si>
  <si>
    <t>Total agricultural biogenic methane  (MtCH4)</t>
  </si>
  <si>
    <t>Government's 2026 projections</t>
  </si>
  <si>
    <t>10% reduction from 2017</t>
  </si>
  <si>
    <t>Nitrogen fertiliser use (million kg N)</t>
  </si>
  <si>
    <t>Total dairy cattle (million cattle)</t>
  </si>
  <si>
    <t>Total sheep and beef stock (million stock units)</t>
  </si>
  <si>
    <t>Land use for dairy (million hectares)</t>
  </si>
  <si>
    <t>Land use for sheep and beef (million hectares)</t>
  </si>
  <si>
    <t>Animal productivity - dairy (kg milksolids/cow)</t>
  </si>
  <si>
    <t>Animal productivity - sheep and beef (kg meat/stock unit)</t>
  </si>
  <si>
    <t>Land use for horticulture (million hectares)</t>
  </si>
  <si>
    <t>Effect of mitigation technologies (MtCO2e)</t>
  </si>
  <si>
    <t>Progress indicators dashboard for forest removals   </t>
  </si>
  <si>
    <t>Net emissions from forests, target accounting method (MtCO2)</t>
  </si>
  <si>
    <t>Net emissions from afforestation &amp; reforestation, target accounting method (MtCO2)</t>
  </si>
  <si>
    <t>Natural afforestation (Hectares)</t>
  </si>
  <si>
    <t>Intended planting</t>
  </si>
  <si>
    <t>Planted afforestation (Hectares)</t>
  </si>
  <si>
    <t>Net emissions from deforestation, target accounting method (MtCO2)</t>
  </si>
  <si>
    <t>Deforestation (all) (Hectares)</t>
  </si>
  <si>
    <t>Intended deforestation</t>
  </si>
  <si>
    <t>Deforestation of pre-1990 planted forests (Hectares)</t>
  </si>
  <si>
    <t>Deforestation of pre-1990 natural forests (Hectares)</t>
  </si>
  <si>
    <t>Deforestation of post-1989 planted forests (Hectares)</t>
  </si>
  <si>
    <t>Deforestation of post-1989 natural forests (Hectares)</t>
  </si>
  <si>
    <t>Total energy demand in commercial buildings (PJ)</t>
  </si>
  <si>
    <t>Total energy demand in residential buildings (PJ)</t>
  </si>
  <si>
    <t>Fossil gas use in residential buildings (PJ)</t>
  </si>
  <si>
    <t>Buildings using gas (number of active connections)</t>
  </si>
  <si>
    <t>Residential electricity demand per metered connection (GWh)</t>
  </si>
  <si>
    <t>Commercial electricity demand per metered connection (GWh)</t>
  </si>
  <si>
    <t>(Monthly)</t>
  </si>
  <si>
    <t>NZU spot prices and relevant market events January 2024 – May 2026</t>
  </si>
  <si>
    <t>Min</t>
  </si>
  <si>
    <t>Max</t>
  </si>
  <si>
    <t>Figure 7.4 Industrial electricity and direct renewable energy use</t>
  </si>
  <si>
    <t>Lifetime cost for new boiler systems or replacement at end-of-life, for &lt; 100°C applications for an average user</t>
  </si>
  <si>
    <t>Share of zero- and low-emission vehicles entering the light fleet (%)</t>
  </si>
  <si>
    <t>Petrol cars</t>
  </si>
  <si>
    <t>Battery Evs</t>
  </si>
  <si>
    <t>Plug-in hybrid Evs</t>
  </si>
  <si>
    <t>Government's 2025 Projections</t>
  </si>
  <si>
    <t>Government's 2026 Projections</t>
  </si>
  <si>
    <t>10% reduction from 2017 levels</t>
  </si>
  <si>
    <t>Government's 2026 plan</t>
  </si>
  <si>
    <t>Stationary air conditioning</t>
  </si>
  <si>
    <t>Domestic refrigeration</t>
  </si>
  <si>
    <t>Mobile air conditioning</t>
  </si>
  <si>
    <t>Figure 8</t>
  </si>
  <si>
    <t>Cost comparisionsUte (NPV, $k excl. GST)</t>
  </si>
  <si>
    <t>Capital cost assumptions ($/kWth, 2025 NZD)</t>
  </si>
  <si>
    <t xml:space="preserve">Cost per GJ (NZD/GJ, excl. GST) of heat output of installing and running a new heat pump compared with running existing fossil fuel boilers under central assumptions but with a low gas price   </t>
  </si>
  <si>
    <t xml:space="preserve">LCOH ($/GJ) vs utilisation rate of new heat pump vs existing fossil fuel boiler   </t>
  </si>
  <si>
    <t xml:space="preserve">Emissions by sector </t>
  </si>
  <si>
    <t xml:space="preserve">Emissions by industrial sector </t>
  </si>
  <si>
    <t xml:space="preserve">Residential and commercial buildings emissions </t>
  </si>
  <si>
    <t xml:space="preserve">Electricity supply emissions by fuel type </t>
  </si>
  <si>
    <t>Fossil fuel emissions in industry</t>
  </si>
  <si>
    <t xml:space="preserve">Transport emissions by subcategory </t>
  </si>
  <si>
    <t xml:space="preserve">Freight transport emissions </t>
  </si>
  <si>
    <t xml:space="preserve">Emissions from waste </t>
  </si>
  <si>
    <t xml:space="preserve">F-gas emissions </t>
  </si>
  <si>
    <t xml:space="preserve">Breakdown of HFC emissions by activity </t>
  </si>
  <si>
    <t xml:space="preserve">Agricultural emissions, all gases </t>
  </si>
  <si>
    <t xml:space="preserve">Agricultural biogenic methane emissions </t>
  </si>
  <si>
    <t xml:space="preserve">Progress indicators dashboard for electricity supply     </t>
  </si>
  <si>
    <t xml:space="preserve">Progress indicators dashboard for buildings   </t>
  </si>
  <si>
    <t xml:space="preserve">Progress indicators dashboard for industry </t>
  </si>
  <si>
    <t xml:space="preserve">Progress indicators dashboard for freight transport   </t>
  </si>
  <si>
    <t xml:space="preserve">Progress indicators dashboard for waste </t>
  </si>
  <si>
    <t xml:space="preserve">Progress indicators dashboard for forest removals    </t>
  </si>
  <si>
    <t>Figure 4.1Maximum and minimum annual change in residential energy prices of electricity compared with other fuels (1995-2025)</t>
  </si>
  <si>
    <t>Figure 7.2Proportion of electricity generation from hydro, coal and gas</t>
  </si>
  <si>
    <t>Figure 7.3Industrial fossil fuel energy use</t>
  </si>
  <si>
    <t>Cost comparisonsUtility vehicle (NPV)</t>
  </si>
  <si>
    <t>Chapter 9 Agriculture</t>
  </si>
  <si>
    <t>Chapter 10 Waste and fluorinated gases</t>
  </si>
  <si>
    <t>Chapter 11 Forestry</t>
  </si>
  <si>
    <t>Chapter 2 Our key findings</t>
  </si>
  <si>
    <t>Chapter 3 Economy and emissions pricing</t>
  </si>
  <si>
    <t>Chapter 4 Benefits and impacts</t>
  </si>
  <si>
    <t>Chapter 7 Energy, industry and buildings</t>
  </si>
  <si>
    <t>Chapter 8 Transport</t>
  </si>
  <si>
    <t>Increases in projected biogenic methane emissions in 2030 over the last three years</t>
  </si>
  <si>
    <t>Increases in rate of decarbonisation required to meet future emissions budgets (annual average MtCO2e)</t>
  </si>
  <si>
    <t>Figure 2.13</t>
  </si>
  <si>
    <t>Five-year running costs for comparable compact sports utility vehicles (SUVs)</t>
  </si>
  <si>
    <t>Kia EV3 Light</t>
  </si>
  <si>
    <t>5 Year Running Costs</t>
  </si>
  <si>
    <t>Figure 2.14</t>
  </si>
  <si>
    <t>Cost of installing and running a new heat pump compared with running existing fossil fuel boilers</t>
  </si>
  <si>
    <t>Running costs</t>
  </si>
  <si>
    <t xml:space="preserve">Chapter 4 Benefits and impacts </t>
  </si>
  <si>
    <t xml:space="preserve">Technical Annex Key Figures </t>
  </si>
  <si>
    <t>Technical Annex Indicators</t>
  </si>
  <si>
    <t>Data for figures in the Commission's 2026 Monitoring report</t>
  </si>
  <si>
    <t>Chapter 2 Our findings</t>
  </si>
  <si>
    <t>Gross and net emissions, 1990–2024</t>
  </si>
  <si>
    <t>Assessment of risks to sectors’ contributions under current policies and plans – for the second emissions budget period, 2026-2030</t>
  </si>
  <si>
    <t>Share of zero- and low-emission vehicle share of heavy vehicles entering the fleet (includes buses) (%)</t>
  </si>
  <si>
    <t>Total Cost of Ownership, Compact SUVs (NPV)</t>
  </si>
  <si>
    <t>Cost comparisions: Utility vehicle (NPV)</t>
  </si>
  <si>
    <t>Diversion of organic waste from landfill</t>
  </si>
  <si>
    <t>Cost per GJ (NZD/GJ, excl. GST) of heat output of installing and running a new heat pump compared with running existing fossil fuel boilers under central assumptions but with a low gas price</t>
  </si>
  <si>
    <t>Figure 8.2 Share of zero- and low-emission vehicle share of heavy vehicles entering the fleet (includes buses) (%)</t>
  </si>
  <si>
    <t>Five-year total cost of ownership, compact sports utility vehicles</t>
  </si>
  <si>
    <t>08/07/26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</si>
</sst>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0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0.0"/>
    <numFmt numFmtId="166" formatCode="0.0%"/>
    <numFmt numFmtId="167" formatCode="0.000"/>
    <numFmt numFmtId="168" formatCode="_-* #,##0.0_-;\-* #,##0.0_-;_-* &quot;-&quot;??_-;_-@_-"/>
    <numFmt numFmtId="169" formatCode="&quot;$&quot;#,##0.00"/>
    <numFmt numFmtId="170" formatCode="_(* #,##0_);_(* \(#,##0\);_(* &quot;-&quot;??_);_(@_)"/>
    <numFmt numFmtId="171" formatCode="yyyy"/>
    <numFmt numFmtId="172" formatCode="_(* #,##0.0000_);_(* \(#,##0.0000\);_(* &quot;-&quot;??_);_(@_)"/>
    <numFmt numFmtId="173" formatCode="0.00000000000000%"/>
    <numFmt numFmtId="174" formatCode="_-* #,##0.000_-;\-* #,##0.000_-;_-* &quot;-&quot;??_-;_-@_-"/>
    <numFmt numFmtId="175" formatCode="_(* #,##0.0_);_(* \(#,##0.0\);_(* &quot;-&quot;??_);_(@_)"/>
    <numFmt numFmtId="176" formatCode="#,##0.0"/>
    <numFmt numFmtId="177" formatCode="_-&quot;$&quot;* #,##0_-;\-&quot;$&quot;* #,##0_-;_-&quot;$&quot;* &quot;-&quot;??_-;_-@_-"/>
    <numFmt numFmtId="178" formatCode="_-&quot;$&quot;* #,##0.0_-;\-&quot;$&quot;* #,##0.0_-;_-&quot;$&quot;* &quot;-&quot;??_-;_-@_-"/>
    <numFmt numFmtId="179" formatCode="0.0000"/>
    <numFmt numFmtId="180" formatCode="#,##0_);[Red]\(#,##0\);\-_)"/>
    <numFmt numFmtId="181" formatCode="&quot;$&quot;#,##0.0;[Red]\-&quot;$&quot;#,##0.0"/>
  </numFmts>
  <fonts count="5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</font>
    <font>
      <i/>
      <sz val="11"/>
      <color rgb="FF000000"/>
      <name val="Calibri"/>
      <family val="2"/>
    </font>
    <font>
      <i/>
      <sz val="11"/>
      <color theme="1"/>
      <name val="Calibri"/>
      <family val="2"/>
    </font>
    <font>
      <sz val="14"/>
      <color theme="1"/>
      <name val="Calibri"/>
      <family val="2"/>
    </font>
    <font>
      <b/>
      <sz val="14"/>
      <color rgb="FF000000"/>
      <name val="Calibri"/>
      <family val="2"/>
    </font>
    <font>
      <sz val="8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  <charset val="1"/>
    </font>
    <font>
      <u/>
      <sz val="10"/>
      <color indexed="24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b/>
      <vertAlign val="subscript"/>
      <sz val="9.35"/>
      <color theme="1"/>
      <name val="Calibri"/>
      <family val="2"/>
    </font>
    <font>
      <b/>
      <vertAlign val="subscript"/>
      <sz val="6.05"/>
      <color theme="1"/>
      <name val="Calibri"/>
      <family val="2"/>
    </font>
    <font>
      <sz val="11"/>
      <name val="Calibri"/>
      <family val="2"/>
      <scheme val="minor"/>
    </font>
    <font>
      <sz val="11"/>
      <color theme="6"/>
      <name val="Calibri"/>
      <family val="2"/>
    </font>
    <font>
      <u/>
      <sz val="11"/>
      <color theme="6"/>
      <name val="Calibri"/>
      <family val="2"/>
      <scheme val="minor"/>
    </font>
    <font>
      <u/>
      <sz val="11"/>
      <color theme="6"/>
      <name val="Calibri"/>
      <family val="2"/>
    </font>
    <font>
      <sz val="11"/>
      <color theme="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4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b/>
      <vertAlign val="subscript"/>
      <sz val="9.35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b/>
      <vertAlign val="subscript"/>
      <sz val="9.35"/>
      <color rgb="FF000000"/>
      <name val="Calibri"/>
      <family val="2"/>
      <scheme val="minor"/>
    </font>
    <font>
      <b/>
      <vertAlign val="subscript"/>
      <sz val="11"/>
      <color theme="1"/>
      <name val="Calibri"/>
      <family val="2"/>
    </font>
    <font>
      <b/>
      <sz val="12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color rgb="FF000000"/>
      <name val="Aptos Narrow"/>
      <family val="2"/>
    </font>
    <font>
      <b/>
      <sz val="14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</font>
    <font>
      <u/>
      <sz val="11"/>
      <name val="Calibri"/>
      <family val="2"/>
      <scheme val="minor"/>
    </font>
    <font>
      <u/>
      <sz val="11"/>
      <color rgb="FF0070C0"/>
      <name val="Calibri"/>
      <family val="2"/>
      <scheme val="minor"/>
    </font>
    <font>
      <b/>
      <sz val="14"/>
      <color theme="0"/>
      <name val="Calibri"/>
      <family val="2"/>
    </font>
    <font>
      <sz val="14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4"/>
      <color theme="0"/>
      <name val="Calibri"/>
      <family val="2"/>
    </font>
    <font>
      <b/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vertAlign val="subscript"/>
      <sz val="11"/>
      <color rgb="FF00000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6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5BC4B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5">
    <xf numFmtId="0" fontId="0" fillId="0" borderId="0"/>
    <xf numFmtId="9" fontId="1" fillId="0" borderId="0" applyFont="0" applyFill="0" applyBorder="0" applyAlignment="0" applyProtection="0"/>
    <xf numFmtId="0" fontId="3" fillId="0" borderId="0">
      <protection locked="0"/>
    </xf>
    <xf numFmtId="0" fontId="8" fillId="0" borderId="0" applyNumberFormat="0" applyFill="0" applyBorder="0" applyAlignment="0" applyProtection="0"/>
    <xf numFmtId="0" fontId="9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6" fillId="0" borderId="0"/>
    <xf numFmtId="43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17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9" fillId="0" borderId="0"/>
    <xf numFmtId="9" fontId="20" fillId="0" borderId="0" applyFont="0" applyFill="0" applyBorder="0" applyAlignment="0" applyProtection="0"/>
    <xf numFmtId="43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6" fillId="0" borderId="0"/>
    <xf numFmtId="43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17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0" fillId="0" borderId="0"/>
    <xf numFmtId="43" fontId="20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20" fillId="0" borderId="0"/>
    <xf numFmtId="44" fontId="1" fillId="0" borderId="0" applyFont="0" applyFill="0" applyBorder="0" applyAlignment="0" applyProtection="0"/>
    <xf numFmtId="180" fontId="19" fillId="0" borderId="0" applyFill="0" applyBorder="0" applyAlignment="0" applyProtection="0"/>
  </cellStyleXfs>
  <cellXfs count="270">
    <xf numFmtId="0" fontId="0" fillId="0" borderId="0" xfId="0"/>
    <xf numFmtId="0" fontId="6" fillId="2" borderId="0" xfId="0" applyFont="1" applyFill="1"/>
    <xf numFmtId="0" fontId="12" fillId="2" borderId="0" xfId="0" applyFont="1" applyFill="1"/>
    <xf numFmtId="0" fontId="4" fillId="3" borderId="0" xfId="0" applyFont="1" applyFill="1"/>
    <xf numFmtId="0" fontId="7" fillId="3" borderId="0" xfId="0" applyFont="1" applyFill="1"/>
    <xf numFmtId="165" fontId="0" fillId="0" borderId="0" xfId="0" applyNumberFormat="1"/>
    <xf numFmtId="0" fontId="12" fillId="4" borderId="0" xfId="0" applyFont="1" applyFill="1"/>
    <xf numFmtId="0" fontId="2" fillId="2" borderId="1" xfId="0" applyFont="1" applyFill="1" applyBorder="1"/>
    <xf numFmtId="0" fontId="0" fillId="2" borderId="0" xfId="0" applyFill="1"/>
    <xf numFmtId="165" fontId="0" fillId="2" borderId="1" xfId="0" applyNumberFormat="1" applyFill="1" applyBorder="1"/>
    <xf numFmtId="49" fontId="0" fillId="2" borderId="1" xfId="0" applyNumberFormat="1" applyFill="1" applyBorder="1" applyAlignment="1">
      <alignment horizontal="center"/>
    </xf>
    <xf numFmtId="0" fontId="0" fillId="2" borderId="1" xfId="0" applyFill="1" applyBorder="1"/>
    <xf numFmtId="0" fontId="6" fillId="0" borderId="0" xfId="0" applyFont="1"/>
    <xf numFmtId="0" fontId="32" fillId="4" borderId="0" xfId="0" applyFont="1" applyFill="1"/>
    <xf numFmtId="0" fontId="32" fillId="2" borderId="0" xfId="0" applyFont="1" applyFill="1"/>
    <xf numFmtId="0" fontId="28" fillId="3" borderId="0" xfId="0" applyFont="1" applyFill="1"/>
    <xf numFmtId="0" fontId="2" fillId="3" borderId="0" xfId="0" applyFont="1" applyFill="1"/>
    <xf numFmtId="0" fontId="0" fillId="3" borderId="0" xfId="0" applyFill="1"/>
    <xf numFmtId="0" fontId="12" fillId="0" borderId="0" xfId="0" applyFont="1"/>
    <xf numFmtId="14" fontId="6" fillId="0" borderId="0" xfId="0" applyNumberFormat="1" applyFont="1"/>
    <xf numFmtId="166" fontId="0" fillId="0" borderId="0" xfId="1" applyNumberFormat="1" applyFont="1" applyFill="1"/>
    <xf numFmtId="0" fontId="11" fillId="0" borderId="0" xfId="0" applyFont="1"/>
    <xf numFmtId="0" fontId="6" fillId="5" borderId="0" xfId="0" applyFont="1" applyFill="1"/>
    <xf numFmtId="2" fontId="0" fillId="0" borderId="0" xfId="0" applyNumberFormat="1"/>
    <xf numFmtId="4" fontId="0" fillId="0" borderId="0" xfId="0" applyNumberFormat="1"/>
    <xf numFmtId="2" fontId="0" fillId="0" borderId="2" xfId="0" applyNumberFormat="1" applyBorder="1"/>
    <xf numFmtId="0" fontId="2" fillId="0" borderId="0" xfId="0" applyFont="1"/>
    <xf numFmtId="0" fontId="30" fillId="0" borderId="0" xfId="0" applyFont="1"/>
    <xf numFmtId="0" fontId="16" fillId="0" borderId="0" xfId="0" applyFont="1"/>
    <xf numFmtId="1" fontId="0" fillId="0" borderId="0" xfId="0" applyNumberFormat="1"/>
    <xf numFmtId="0" fontId="16" fillId="0" borderId="0" xfId="0" applyFont="1" applyAlignment="1">
      <alignment horizontal="right"/>
    </xf>
    <xf numFmtId="0" fontId="16" fillId="0" borderId="2" xfId="0" applyFont="1" applyBorder="1" applyAlignment="1">
      <alignment horizontal="right"/>
    </xf>
    <xf numFmtId="165" fontId="27" fillId="0" borderId="0" xfId="0" applyNumberFormat="1" applyFont="1"/>
    <xf numFmtId="0" fontId="0" fillId="0" borderId="0" xfId="0" applyAlignment="1">
      <alignment horizontal="right"/>
    </xf>
    <xf numFmtId="0" fontId="0" fillId="0" borderId="0" xfId="0" applyAlignment="1">
      <alignment wrapText="1"/>
    </xf>
    <xf numFmtId="0" fontId="2" fillId="0" borderId="0" xfId="0" applyFont="1" applyAlignment="1">
      <alignment horizontal="right"/>
    </xf>
    <xf numFmtId="0" fontId="32" fillId="0" borderId="0" xfId="0" applyFont="1"/>
    <xf numFmtId="0" fontId="28" fillId="0" borderId="0" xfId="0" applyFont="1"/>
    <xf numFmtId="0" fontId="0" fillId="0" borderId="0" xfId="0" applyAlignment="1">
      <alignment vertical="center"/>
    </xf>
    <xf numFmtId="0" fontId="16" fillId="0" borderId="0" xfId="0" applyFont="1" applyAlignment="1">
      <alignment vertical="center"/>
    </xf>
    <xf numFmtId="167" fontId="0" fillId="0" borderId="0" xfId="0" applyNumberFormat="1"/>
    <xf numFmtId="0" fontId="16" fillId="0" borderId="0" xfId="0" applyFont="1" applyAlignment="1">
      <alignment wrapText="1"/>
    </xf>
    <xf numFmtId="9" fontId="0" fillId="0" borderId="0" xfId="0" applyNumberFormat="1"/>
    <xf numFmtId="168" fontId="0" fillId="0" borderId="0" xfId="0" applyNumberFormat="1"/>
    <xf numFmtId="2" fontId="6" fillId="0" borderId="0" xfId="0" applyNumberFormat="1" applyFont="1"/>
    <xf numFmtId="165" fontId="6" fillId="0" borderId="0" xfId="0" applyNumberFormat="1" applyFont="1"/>
    <xf numFmtId="0" fontId="7" fillId="0" borderId="0" xfId="0" applyFont="1"/>
    <xf numFmtId="43" fontId="6" fillId="0" borderId="0" xfId="0" applyNumberFormat="1" applyFont="1"/>
    <xf numFmtId="166" fontId="6" fillId="0" borderId="0" xfId="1" applyNumberFormat="1" applyFont="1" applyFill="1"/>
    <xf numFmtId="43" fontId="23" fillId="0" borderId="0" xfId="6" applyFont="1" applyFill="1"/>
    <xf numFmtId="43" fontId="23" fillId="0" borderId="0" xfId="0" applyNumberFormat="1" applyFont="1"/>
    <xf numFmtId="174" fontId="23" fillId="0" borderId="0" xfId="0" applyNumberFormat="1" applyFont="1"/>
    <xf numFmtId="1" fontId="6" fillId="0" borderId="0" xfId="0" applyNumberFormat="1" applyFont="1"/>
    <xf numFmtId="14" fontId="0" fillId="0" borderId="0" xfId="0" applyNumberFormat="1"/>
    <xf numFmtId="0" fontId="28" fillId="0" borderId="0" xfId="8" applyFont="1"/>
    <xf numFmtId="9" fontId="6" fillId="0" borderId="0" xfId="1" applyFont="1" applyFill="1"/>
    <xf numFmtId="167" fontId="6" fillId="0" borderId="0" xfId="0" applyNumberFormat="1" applyFont="1"/>
    <xf numFmtId="2" fontId="7" fillId="0" borderId="0" xfId="0" applyNumberFormat="1" applyFont="1"/>
    <xf numFmtId="2" fontId="16" fillId="0" borderId="0" xfId="8" applyNumberFormat="1"/>
    <xf numFmtId="0" fontId="4" fillId="0" borderId="0" xfId="8" applyFont="1"/>
    <xf numFmtId="0" fontId="28" fillId="0" borderId="0" xfId="22" applyFont="1"/>
    <xf numFmtId="2" fontId="16" fillId="0" borderId="0" xfId="22" applyNumberFormat="1"/>
    <xf numFmtId="2" fontId="5" fillId="0" borderId="0" xfId="22" applyNumberFormat="1" applyFont="1"/>
    <xf numFmtId="167" fontId="16" fillId="0" borderId="0" xfId="8" applyNumberFormat="1"/>
    <xf numFmtId="10" fontId="6" fillId="0" borderId="0" xfId="1" applyNumberFormat="1" applyFont="1" applyFill="1"/>
    <xf numFmtId="172" fontId="6" fillId="0" borderId="0" xfId="28" applyNumberFormat="1" applyFont="1" applyFill="1"/>
    <xf numFmtId="171" fontId="2" fillId="0" borderId="0" xfId="0" applyNumberFormat="1" applyFont="1"/>
    <xf numFmtId="171" fontId="0" fillId="0" borderId="0" xfId="0" applyNumberFormat="1"/>
    <xf numFmtId="169" fontId="0" fillId="0" borderId="0" xfId="0" applyNumberFormat="1"/>
    <xf numFmtId="44" fontId="0" fillId="0" borderId="0" xfId="0" applyNumberFormat="1"/>
    <xf numFmtId="43" fontId="0" fillId="0" borderId="0" xfId="0" applyNumberFormat="1"/>
    <xf numFmtId="167" fontId="16" fillId="0" borderId="0" xfId="22" applyNumberFormat="1"/>
    <xf numFmtId="2" fontId="6" fillId="0" borderId="0" xfId="1" applyNumberFormat="1" applyFont="1" applyFill="1"/>
    <xf numFmtId="166" fontId="0" fillId="0" borderId="0" xfId="1" applyNumberFormat="1" applyFont="1"/>
    <xf numFmtId="173" fontId="6" fillId="0" borderId="0" xfId="0" applyNumberFormat="1" applyFont="1"/>
    <xf numFmtId="2" fontId="16" fillId="0" borderId="0" xfId="0" applyNumberFormat="1" applyFont="1"/>
    <xf numFmtId="164" fontId="6" fillId="0" borderId="0" xfId="0" applyNumberFormat="1" applyFont="1"/>
    <xf numFmtId="9" fontId="6" fillId="0" borderId="0" xfId="0" applyNumberFormat="1" applyFont="1"/>
    <xf numFmtId="0" fontId="6" fillId="0" borderId="0" xfId="0" applyFont="1" applyAlignment="1">
      <alignment horizontal="right"/>
    </xf>
    <xf numFmtId="0" fontId="38" fillId="0" borderId="0" xfId="0" applyFont="1"/>
    <xf numFmtId="166" fontId="6" fillId="0" borderId="0" xfId="0" applyNumberFormat="1" applyFont="1"/>
    <xf numFmtId="170" fontId="6" fillId="0" borderId="0" xfId="28" applyNumberFormat="1" applyFont="1" applyFill="1"/>
    <xf numFmtId="167" fontId="12" fillId="0" borderId="0" xfId="0" applyNumberFormat="1" applyFont="1"/>
    <xf numFmtId="0" fontId="16" fillId="0" borderId="2" xfId="0" applyFont="1" applyBorder="1"/>
    <xf numFmtId="0" fontId="7" fillId="0" borderId="0" xfId="0" applyFont="1" applyAlignment="1">
      <alignment horizontal="right"/>
    </xf>
    <xf numFmtId="0" fontId="23" fillId="0" borderId="0" xfId="13" applyFont="1"/>
    <xf numFmtId="0" fontId="29" fillId="0" borderId="0" xfId="13" applyFont="1"/>
    <xf numFmtId="0" fontId="23" fillId="0" borderId="0" xfId="13" applyFont="1" applyAlignment="1">
      <alignment vertical="center"/>
    </xf>
    <xf numFmtId="166" fontId="30" fillId="0" borderId="0" xfId="0" applyNumberFormat="1" applyFont="1"/>
    <xf numFmtId="0" fontId="39" fillId="3" borderId="0" xfId="0" applyFont="1" applyFill="1"/>
    <xf numFmtId="0" fontId="40" fillId="0" borderId="0" xfId="0" applyFont="1"/>
    <xf numFmtId="2" fontId="23" fillId="0" borderId="0" xfId="0" applyNumberFormat="1" applyFont="1"/>
    <xf numFmtId="174" fontId="6" fillId="0" borderId="0" xfId="0" applyNumberFormat="1" applyFont="1"/>
    <xf numFmtId="10" fontId="6" fillId="0" borderId="0" xfId="0" applyNumberFormat="1" applyFont="1"/>
    <xf numFmtId="4" fontId="6" fillId="0" borderId="0" xfId="0" applyNumberFormat="1" applyFont="1"/>
    <xf numFmtId="0" fontId="11" fillId="0" borderId="0" xfId="0" applyFont="1" applyAlignment="1">
      <alignment horizontal="right"/>
    </xf>
    <xf numFmtId="0" fontId="41" fillId="4" borderId="0" xfId="0" applyFont="1" applyFill="1"/>
    <xf numFmtId="0" fontId="42" fillId="3" borderId="0" xfId="0" applyFont="1" applyFill="1"/>
    <xf numFmtId="0" fontId="15" fillId="0" borderId="0" xfId="0" applyFont="1" applyAlignment="1">
      <alignment horizontal="left"/>
    </xf>
    <xf numFmtId="0" fontId="6" fillId="3" borderId="0" xfId="0" applyFont="1" applyFill="1"/>
    <xf numFmtId="14" fontId="6" fillId="3" borderId="0" xfId="0" applyNumberFormat="1" applyFont="1" applyFill="1"/>
    <xf numFmtId="175" fontId="6" fillId="0" borderId="0" xfId="28" applyNumberFormat="1" applyFont="1"/>
    <xf numFmtId="0" fontId="46" fillId="4" borderId="0" xfId="0" applyFont="1" applyFill="1"/>
    <xf numFmtId="0" fontId="48" fillId="0" borderId="0" xfId="0" applyFont="1"/>
    <xf numFmtId="0" fontId="47" fillId="0" borderId="0" xfId="0" applyFont="1"/>
    <xf numFmtId="14" fontId="0" fillId="0" borderId="0" xfId="0" applyNumberFormat="1" applyAlignment="1">
      <alignment horizontal="center" vertical="top"/>
    </xf>
    <xf numFmtId="14" fontId="7" fillId="0" borderId="0" xfId="0" applyNumberFormat="1" applyFont="1"/>
    <xf numFmtId="164" fontId="6" fillId="0" borderId="0" xfId="28" applyFont="1"/>
    <xf numFmtId="2" fontId="49" fillId="0" borderId="0" xfId="0" applyNumberFormat="1" applyFont="1"/>
    <xf numFmtId="164" fontId="49" fillId="0" borderId="0" xfId="28" applyFont="1"/>
    <xf numFmtId="0" fontId="50" fillId="4" borderId="0" xfId="0" applyFont="1" applyFill="1"/>
    <xf numFmtId="176" fontId="6" fillId="0" borderId="0" xfId="28" applyNumberFormat="1" applyFont="1"/>
    <xf numFmtId="165" fontId="6" fillId="2" borderId="0" xfId="28" applyNumberFormat="1" applyFont="1" applyFill="1"/>
    <xf numFmtId="165" fontId="6" fillId="0" borderId="0" xfId="28" applyNumberFormat="1" applyFont="1"/>
    <xf numFmtId="43" fontId="0" fillId="0" borderId="0" xfId="23" applyFont="1"/>
    <xf numFmtId="0" fontId="8" fillId="0" borderId="0" xfId="3"/>
    <xf numFmtId="0" fontId="13" fillId="2" borderId="0" xfId="0" applyFont="1" applyFill="1"/>
    <xf numFmtId="0" fontId="5" fillId="2" borderId="0" xfId="0" applyFont="1" applyFill="1"/>
    <xf numFmtId="15" fontId="9" fillId="2" borderId="0" xfId="0" applyNumberFormat="1" applyFont="1" applyFill="1"/>
    <xf numFmtId="0" fontId="10" fillId="2" borderId="0" xfId="0" applyFont="1" applyFill="1"/>
    <xf numFmtId="0" fontId="11" fillId="2" borderId="0" xfId="0" applyFont="1" applyFill="1"/>
    <xf numFmtId="0" fontId="9" fillId="2" borderId="0" xfId="0" applyFont="1" applyFill="1"/>
    <xf numFmtId="0" fontId="43" fillId="2" borderId="2" xfId="0" applyFont="1" applyFill="1" applyBorder="1"/>
    <xf numFmtId="0" fontId="7" fillId="2" borderId="2" xfId="0" applyFont="1" applyFill="1" applyBorder="1"/>
    <xf numFmtId="0" fontId="6" fillId="2" borderId="2" xfId="0" applyFont="1" applyFill="1" applyBorder="1"/>
    <xf numFmtId="0" fontId="44" fillId="2" borderId="0" xfId="3" applyFont="1" applyFill="1"/>
    <xf numFmtId="0" fontId="24" fillId="2" borderId="0" xfId="0" applyFont="1" applyFill="1"/>
    <xf numFmtId="0" fontId="7" fillId="2" borderId="0" xfId="0" applyFont="1" applyFill="1"/>
    <xf numFmtId="0" fontId="25" fillId="2" borderId="0" xfId="3" applyFont="1" applyFill="1"/>
    <xf numFmtId="0" fontId="26" fillId="2" borderId="0" xfId="3" applyFont="1" applyFill="1"/>
    <xf numFmtId="165" fontId="6" fillId="6" borderId="0" xfId="28" applyNumberFormat="1" applyFont="1" applyFill="1"/>
    <xf numFmtId="0" fontId="51" fillId="3" borderId="0" xfId="0" applyFont="1" applyFill="1" applyAlignment="1">
      <alignment vertical="center"/>
    </xf>
    <xf numFmtId="171" fontId="6" fillId="2" borderId="0" xfId="0" applyNumberFormat="1" applyFont="1" applyFill="1"/>
    <xf numFmtId="0" fontId="28" fillId="2" borderId="0" xfId="0" applyFont="1" applyFill="1"/>
    <xf numFmtId="0" fontId="2" fillId="2" borderId="0" xfId="0" applyFont="1" applyFill="1"/>
    <xf numFmtId="2" fontId="0" fillId="2" borderId="0" xfId="0" applyNumberFormat="1" applyFill="1"/>
    <xf numFmtId="164" fontId="6" fillId="2" borderId="0" xfId="28" applyFont="1" applyFill="1"/>
    <xf numFmtId="2" fontId="8" fillId="0" borderId="0" xfId="3" applyNumberFormat="1" applyFill="1"/>
    <xf numFmtId="2" fontId="6" fillId="2" borderId="0" xfId="0" applyNumberFormat="1" applyFont="1" applyFill="1"/>
    <xf numFmtId="165" fontId="0" fillId="2" borderId="0" xfId="0" applyNumberFormat="1" applyFill="1"/>
    <xf numFmtId="164" fontId="6" fillId="0" borderId="0" xfId="28" applyFont="1" applyFill="1"/>
    <xf numFmtId="171" fontId="6" fillId="0" borderId="0" xfId="0" applyNumberFormat="1" applyFont="1"/>
    <xf numFmtId="3" fontId="6" fillId="2" borderId="0" xfId="28" applyNumberFormat="1" applyFont="1" applyFill="1"/>
    <xf numFmtId="165" fontId="7" fillId="2" borderId="0" xfId="28" applyNumberFormat="1" applyFont="1" applyFill="1"/>
    <xf numFmtId="0" fontId="7" fillId="2" borderId="0" xfId="28" applyNumberFormat="1" applyFont="1" applyFill="1"/>
    <xf numFmtId="0" fontId="16" fillId="2" borderId="0" xfId="0" applyFont="1" applyFill="1"/>
    <xf numFmtId="9" fontId="16" fillId="2" borderId="0" xfId="0" applyNumberFormat="1" applyFont="1" applyFill="1"/>
    <xf numFmtId="9" fontId="0" fillId="2" borderId="0" xfId="0" applyNumberFormat="1" applyFill="1"/>
    <xf numFmtId="166" fontId="6" fillId="0" borderId="0" xfId="1" applyNumberFormat="1" applyFont="1"/>
    <xf numFmtId="177" fontId="0" fillId="0" borderId="0" xfId="33" applyNumberFormat="1" applyFont="1"/>
    <xf numFmtId="0" fontId="6" fillId="7" borderId="0" xfId="0" applyFont="1" applyFill="1"/>
    <xf numFmtId="0" fontId="7" fillId="7" borderId="0" xfId="0" applyFont="1" applyFill="1"/>
    <xf numFmtId="0" fontId="44" fillId="0" borderId="0" xfId="3" applyFont="1"/>
    <xf numFmtId="0" fontId="28" fillId="0" borderId="0" xfId="0" applyFont="1" applyAlignment="1">
      <alignment horizontal="left" vertical="center" readingOrder="1"/>
    </xf>
    <xf numFmtId="178" fontId="6" fillId="2" borderId="0" xfId="33" applyNumberFormat="1" applyFont="1" applyFill="1"/>
    <xf numFmtId="178" fontId="0" fillId="2" borderId="0" xfId="33" applyNumberFormat="1" applyFont="1" applyFill="1"/>
    <xf numFmtId="177" fontId="6" fillId="0" borderId="0" xfId="33" applyNumberFormat="1" applyFont="1"/>
    <xf numFmtId="0" fontId="31" fillId="2" borderId="0" xfId="0" applyFont="1" applyFill="1"/>
    <xf numFmtId="0" fontId="29" fillId="3" borderId="0" xfId="0" applyFont="1" applyFill="1"/>
    <xf numFmtId="9" fontId="0" fillId="0" borderId="0" xfId="1" applyFont="1"/>
    <xf numFmtId="0" fontId="27" fillId="2" borderId="0" xfId="0" applyFont="1" applyFill="1"/>
    <xf numFmtId="164" fontId="0" fillId="0" borderId="0" xfId="28" applyFont="1"/>
    <xf numFmtId="175" fontId="0" fillId="0" borderId="0" xfId="28" applyNumberFormat="1" applyFont="1"/>
    <xf numFmtId="14" fontId="2" fillId="0" borderId="0" xfId="0" applyNumberFormat="1" applyFont="1"/>
    <xf numFmtId="170" fontId="6" fillId="0" borderId="0" xfId="0" applyNumberFormat="1" applyFont="1"/>
    <xf numFmtId="179" fontId="6" fillId="0" borderId="0" xfId="0" applyNumberFormat="1" applyFont="1"/>
    <xf numFmtId="0" fontId="0" fillId="0" borderId="0" xfId="0" applyFill="1"/>
    <xf numFmtId="0" fontId="0" fillId="0" borderId="0" xfId="0" applyFill="1" applyBorder="1"/>
    <xf numFmtId="0" fontId="6" fillId="0" borderId="0" xfId="0" applyFont="1" applyFill="1"/>
    <xf numFmtId="0" fontId="6" fillId="2" borderId="0" xfId="0" applyFont="1" applyFill="1" applyBorder="1"/>
    <xf numFmtId="0" fontId="0" fillId="2" borderId="0" xfId="7" applyFont="1" applyFill="1" applyBorder="1"/>
    <xf numFmtId="174" fontId="0" fillId="2" borderId="0" xfId="0" applyNumberFormat="1" applyFill="1"/>
    <xf numFmtId="168" fontId="0" fillId="2" borderId="0" xfId="0" applyNumberFormat="1" applyFill="1"/>
    <xf numFmtId="165" fontId="6" fillId="2" borderId="0" xfId="0" applyNumberFormat="1" applyFont="1" applyFill="1"/>
    <xf numFmtId="0" fontId="6" fillId="0" borderId="0" xfId="0" applyFont="1" applyBorder="1"/>
    <xf numFmtId="0" fontId="7" fillId="2" borderId="0" xfId="0" applyFont="1" applyFill="1" applyBorder="1"/>
    <xf numFmtId="0" fontId="1" fillId="2" borderId="0" xfId="7" applyFill="1" applyBorder="1"/>
    <xf numFmtId="0" fontId="23" fillId="0" borderId="0" xfId="2" applyFont="1">
      <protection locked="0"/>
    </xf>
    <xf numFmtId="0" fontId="7" fillId="0" borderId="0" xfId="0" applyFont="1" applyBorder="1"/>
    <xf numFmtId="0" fontId="16" fillId="0" borderId="0" xfId="8" applyBorder="1"/>
    <xf numFmtId="0" fontId="1" fillId="0" borderId="0" xfId="7" applyBorder="1"/>
    <xf numFmtId="0" fontId="0" fillId="0" borderId="0" xfId="0" applyBorder="1"/>
    <xf numFmtId="0" fontId="16" fillId="2" borderId="0" xfId="8" applyFill="1" applyBorder="1"/>
    <xf numFmtId="0" fontId="2" fillId="0" borderId="0" xfId="0" applyFont="1" applyBorder="1"/>
    <xf numFmtId="2" fontId="28" fillId="0" borderId="0" xfId="8" applyNumberFormat="1" applyFont="1"/>
    <xf numFmtId="0" fontId="2" fillId="2" borderId="0" xfId="7" applyFont="1" applyFill="1" applyBorder="1"/>
    <xf numFmtId="174" fontId="2" fillId="2" borderId="0" xfId="0" applyNumberFormat="1" applyFont="1" applyFill="1"/>
    <xf numFmtId="168" fontId="2" fillId="2" borderId="0" xfId="0" applyNumberFormat="1" applyFont="1" applyFill="1"/>
    <xf numFmtId="168" fontId="2" fillId="0" borderId="0" xfId="0" applyNumberFormat="1" applyFont="1"/>
    <xf numFmtId="43" fontId="2" fillId="0" borderId="0" xfId="0" applyNumberFormat="1" applyFont="1"/>
    <xf numFmtId="43" fontId="29" fillId="0" borderId="0" xfId="0" applyNumberFormat="1" applyFont="1"/>
    <xf numFmtId="43" fontId="7" fillId="0" borderId="0" xfId="0" applyNumberFormat="1" applyFont="1"/>
    <xf numFmtId="43" fontId="29" fillId="0" borderId="0" xfId="6" applyFont="1" applyFill="1"/>
    <xf numFmtId="0" fontId="16" fillId="0" borderId="0" xfId="22" applyBorder="1"/>
    <xf numFmtId="0" fontId="2" fillId="0" borderId="0" xfId="7" applyFont="1" applyFill="1" applyBorder="1"/>
    <xf numFmtId="2" fontId="6" fillId="0" borderId="0" xfId="1" applyNumberFormat="1" applyFont="1" applyFill="1" applyBorder="1"/>
    <xf numFmtId="166" fontId="6" fillId="0" borderId="0" xfId="1" applyNumberFormat="1" applyFont="1" applyFill="1" applyBorder="1"/>
    <xf numFmtId="2" fontId="6" fillId="0" borderId="0" xfId="0" applyNumberFormat="1" applyFont="1" applyBorder="1"/>
    <xf numFmtId="9" fontId="6" fillId="2" borderId="0" xfId="1" applyFont="1" applyFill="1"/>
    <xf numFmtId="0" fontId="1" fillId="0" borderId="0" xfId="7" applyAlignment="1">
      <alignment horizontal="left"/>
    </xf>
    <xf numFmtId="0" fontId="0" fillId="0" borderId="0" xfId="0" applyAlignment="1">
      <alignment horizontal="left"/>
    </xf>
    <xf numFmtId="0" fontId="0" fillId="2" borderId="0" xfId="0" applyFont="1" applyFill="1"/>
    <xf numFmtId="179" fontId="0" fillId="2" borderId="0" xfId="0" applyNumberFormat="1" applyFill="1"/>
    <xf numFmtId="181" fontId="0" fillId="2" borderId="0" xfId="0" applyNumberFormat="1" applyFill="1"/>
    <xf numFmtId="0" fontId="29" fillId="3" borderId="0" xfId="0" applyFont="1" applyFill="1" applyAlignment="1">
      <alignment vertical="center"/>
    </xf>
    <xf numFmtId="0" fontId="23" fillId="2" borderId="0" xfId="0" applyFont="1" applyFill="1" applyBorder="1" applyAlignment="1">
      <alignment wrapText="1"/>
    </xf>
    <xf numFmtId="0" fontId="23" fillId="2" borderId="0" xfId="0" applyFont="1" applyFill="1" applyBorder="1"/>
    <xf numFmtId="181" fontId="23" fillId="2" borderId="0" xfId="0" applyNumberFormat="1" applyFont="1" applyFill="1" applyBorder="1"/>
    <xf numFmtId="0" fontId="0" fillId="2" borderId="0" xfId="0" applyFill="1" applyBorder="1" applyAlignment="1">
      <alignment wrapText="1"/>
    </xf>
    <xf numFmtId="0" fontId="0" fillId="2" borderId="0" xfId="0" applyFill="1" applyBorder="1"/>
    <xf numFmtId="0" fontId="2" fillId="2" borderId="0" xfId="0" applyFont="1" applyFill="1" applyBorder="1"/>
    <xf numFmtId="0" fontId="2" fillId="2" borderId="0" xfId="0" applyFont="1" applyFill="1" applyBorder="1" applyAlignment="1">
      <alignment wrapText="1"/>
    </xf>
    <xf numFmtId="1" fontId="23" fillId="2" borderId="0" xfId="0" applyNumberFormat="1" applyFont="1" applyFill="1" applyBorder="1"/>
    <xf numFmtId="165" fontId="23" fillId="2" borderId="0" xfId="0" applyNumberFormat="1" applyFont="1" applyFill="1" applyBorder="1"/>
    <xf numFmtId="0" fontId="2" fillId="3" borderId="0" xfId="0" applyFont="1" applyFill="1" applyBorder="1"/>
    <xf numFmtId="1" fontId="0" fillId="2" borderId="0" xfId="0" applyNumberFormat="1" applyFill="1" applyBorder="1"/>
    <xf numFmtId="0" fontId="41" fillId="2" borderId="0" xfId="0" applyFont="1" applyFill="1"/>
    <xf numFmtId="0" fontId="32" fillId="2" borderId="0" xfId="0" applyFont="1" applyFill="1" applyBorder="1"/>
    <xf numFmtId="0" fontId="29" fillId="3" borderId="0" xfId="0" applyFont="1" applyFill="1" applyBorder="1"/>
    <xf numFmtId="179" fontId="0" fillId="0" borderId="0" xfId="0" applyNumberFormat="1"/>
    <xf numFmtId="0" fontId="31" fillId="0" borderId="0" xfId="0" applyFont="1" applyFill="1"/>
    <xf numFmtId="0" fontId="32" fillId="0" borderId="0" xfId="0" applyFont="1" applyFill="1"/>
    <xf numFmtId="0" fontId="2" fillId="0" borderId="0" xfId="0" applyFont="1" applyFill="1"/>
    <xf numFmtId="0" fontId="0" fillId="0" borderId="0" xfId="0" applyFont="1" applyFill="1"/>
    <xf numFmtId="0" fontId="0" fillId="0" borderId="0" xfId="0" applyFont="1"/>
    <xf numFmtId="9" fontId="0" fillId="0" borderId="0" xfId="1" applyFont="1" applyFill="1"/>
    <xf numFmtId="2" fontId="0" fillId="0" borderId="0" xfId="0" applyNumberFormat="1" applyFont="1" applyFill="1"/>
    <xf numFmtId="2" fontId="1" fillId="0" borderId="0" xfId="1" applyNumberFormat="1" applyFont="1" applyFill="1"/>
    <xf numFmtId="0" fontId="54" fillId="2" borderId="0" xfId="0" applyFont="1" applyFill="1" applyAlignment="1">
      <alignment vertical="center"/>
    </xf>
    <xf numFmtId="0" fontId="2" fillId="0" borderId="0" xfId="0" applyFont="1" applyAlignment="1">
      <alignment horizontal="left"/>
    </xf>
    <xf numFmtId="0" fontId="32" fillId="4" borderId="0" xfId="0" applyFont="1" applyFill="1" applyAlignment="1"/>
    <xf numFmtId="0" fontId="32" fillId="0" borderId="0" xfId="0" applyFont="1" applyFill="1" applyAlignment="1"/>
    <xf numFmtId="0" fontId="29" fillId="3" borderId="0" xfId="0" applyFont="1" applyFill="1" applyAlignment="1"/>
    <xf numFmtId="0" fontId="0" fillId="0" borderId="0" xfId="0" applyFont="1" applyFill="1" applyAlignment="1"/>
    <xf numFmtId="0" fontId="0" fillId="3" borderId="0" xfId="0" applyFill="1" applyAlignment="1"/>
    <xf numFmtId="0" fontId="0" fillId="0" borderId="0" xfId="0" applyAlignment="1"/>
    <xf numFmtId="0" fontId="2" fillId="0" borderId="0" xfId="0" applyFont="1" applyAlignment="1"/>
    <xf numFmtId="0" fontId="29" fillId="0" borderId="0" xfId="0" applyFont="1" applyAlignment="1"/>
    <xf numFmtId="0" fontId="2" fillId="3" borderId="0" xfId="0" applyFont="1" applyFill="1" applyAlignment="1"/>
    <xf numFmtId="164" fontId="0" fillId="0" borderId="0" xfId="28" applyFont="1" applyFill="1"/>
    <xf numFmtId="175" fontId="0" fillId="0" borderId="0" xfId="28" applyNumberFormat="1" applyFont="1" applyFill="1"/>
    <xf numFmtId="10" fontId="0" fillId="0" borderId="0" xfId="1" applyNumberFormat="1" applyFont="1" applyFill="1"/>
    <xf numFmtId="44" fontId="0" fillId="0" borderId="0" xfId="33" applyFont="1" applyFill="1"/>
    <xf numFmtId="164" fontId="0" fillId="0" borderId="0" xfId="28" applyNumberFormat="1" applyFont="1" applyFill="1"/>
    <xf numFmtId="170" fontId="0" fillId="0" borderId="0" xfId="28" applyNumberFormat="1" applyFont="1" applyFill="1"/>
    <xf numFmtId="0" fontId="2" fillId="0" borderId="0" xfId="0" applyNumberFormat="1" applyFont="1" applyFill="1"/>
    <xf numFmtId="0" fontId="2" fillId="0" borderId="0" xfId="28" applyNumberFormat="1" applyFont="1" applyFill="1"/>
    <xf numFmtId="14" fontId="2" fillId="0" borderId="0" xfId="0" applyNumberFormat="1" applyFont="1" applyFill="1"/>
    <xf numFmtId="14" fontId="2" fillId="0" borderId="0" xfId="28" applyNumberFormat="1" applyFont="1" applyFill="1"/>
    <xf numFmtId="0" fontId="0" fillId="2" borderId="0" xfId="0" applyFont="1" applyFill="1" applyAlignment="1">
      <alignment vertical="center"/>
    </xf>
    <xf numFmtId="0" fontId="2" fillId="0" borderId="0" xfId="0" applyFont="1" applyFill="1" applyAlignment="1"/>
    <xf numFmtId="0" fontId="52" fillId="0" borderId="0" xfId="0" applyFont="1" applyFill="1" applyAlignment="1"/>
    <xf numFmtId="2" fontId="0" fillId="0" borderId="0" xfId="28" applyNumberFormat="1" applyFont="1"/>
    <xf numFmtId="170" fontId="0" fillId="0" borderId="0" xfId="28" applyNumberFormat="1" applyFont="1"/>
    <xf numFmtId="0" fontId="55" fillId="4" borderId="0" xfId="0" applyFont="1" applyFill="1"/>
    <xf numFmtId="0" fontId="56" fillId="4" borderId="0" xfId="0" applyFont="1" applyFill="1"/>
    <xf numFmtId="0" fontId="56" fillId="4" borderId="0" xfId="0" applyFont="1" applyFill="1" applyBorder="1"/>
    <xf numFmtId="0" fontId="15" fillId="2" borderId="0" xfId="0" applyFont="1" applyFill="1"/>
    <xf numFmtId="0" fontId="47" fillId="2" borderId="0" xfId="0" applyFont="1" applyFill="1"/>
    <xf numFmtId="0" fontId="4" fillId="2" borderId="0" xfId="0" applyFont="1" applyFill="1"/>
    <xf numFmtId="0" fontId="28" fillId="2" borderId="0" xfId="8" applyFont="1" applyFill="1"/>
    <xf numFmtId="2" fontId="6" fillId="2" borderId="0" xfId="1" applyNumberFormat="1" applyFont="1" applyFill="1"/>
    <xf numFmtId="0" fontId="7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170" fontId="6" fillId="2" borderId="0" xfId="28" applyNumberFormat="1" applyFont="1" applyFill="1"/>
    <xf numFmtId="0" fontId="37" fillId="2" borderId="0" xfId="0" applyFont="1" applyFill="1"/>
    <xf numFmtId="44" fontId="0" fillId="2" borderId="0" xfId="33" applyFont="1" applyFill="1"/>
    <xf numFmtId="44" fontId="6" fillId="2" borderId="0" xfId="33" applyFont="1" applyFill="1"/>
    <xf numFmtId="44" fontId="1" fillId="2" borderId="0" xfId="33" applyFont="1" applyFill="1"/>
    <xf numFmtId="178" fontId="1" fillId="2" borderId="0" xfId="33" applyNumberFormat="1" applyFont="1" applyFill="1"/>
  </cellXfs>
  <cellStyles count="35">
    <cellStyle name="Comma" xfId="28" builtinId="3"/>
    <cellStyle name="Comma 2" xfId="6" xr:uid="{11AB6B26-AF1D-40E1-B32E-3C1C1F191D53}"/>
    <cellStyle name="Comma 2 2" xfId="15" xr:uid="{EEF8027E-E50B-4BB8-B8A4-3FE83A1590A3}"/>
    <cellStyle name="Comma 2 3" xfId="23" xr:uid="{7AF33900-9F01-48A9-8F2F-DF322F1861D6}"/>
    <cellStyle name="Comma 3" xfId="9" xr:uid="{0263A27C-0A68-4AE2-97C3-496A05587C01}"/>
    <cellStyle name="Comma 4" xfId="26" xr:uid="{1768AEBD-830D-4B90-9E05-601C2F5CA13D}"/>
    <cellStyle name="Comma 5" xfId="30" xr:uid="{BB9AD2A8-9478-4CE5-87B4-9C00EB4436CA}"/>
    <cellStyle name="Currency" xfId="33" builtinId="4"/>
    <cellStyle name="Currency 2" xfId="27" xr:uid="{8B812504-0EDB-42CA-ABB4-493AA2F81E6B}"/>
    <cellStyle name="Hyperlink" xfId="3" builtinId="8"/>
    <cellStyle name="Hyperlink 2" xfId="12" xr:uid="{24694DAA-3F02-43D4-A1BF-C6D6B4660D3E}"/>
    <cellStyle name="Hyperlink 3" xfId="31" xr:uid="{DFB7E509-B603-42DD-AFEB-C65E8EB6C713}"/>
    <cellStyle name="Normal" xfId="0" builtinId="0"/>
    <cellStyle name="Normal 2" xfId="2" xr:uid="{89530D32-E245-4DE9-91E4-0FBE4A21785E}"/>
    <cellStyle name="Normal 2 11" xfId="21" xr:uid="{72286A57-C370-4E53-B40B-392DABD48F6F}"/>
    <cellStyle name="Normal 2 2" xfId="7" xr:uid="{C3375BD7-BDE5-41C0-9DC6-4F997279BE9D}"/>
    <cellStyle name="Normal 2 2 2" xfId="25" xr:uid="{32B6EE1C-9C0D-469A-8F6D-0E9B6BEFC18A}"/>
    <cellStyle name="Normal 2 3" xfId="11" xr:uid="{AD0A6359-2E22-4F46-B3A1-FFC2DB7635BF}"/>
    <cellStyle name="Normal 2 3 2" xfId="20" xr:uid="{6CC090B9-C144-49A7-AAFD-58C730A17D59}"/>
    <cellStyle name="Normal 2 4" xfId="13" xr:uid="{F56A1FD5-D2FB-4DE9-9CF3-176464787256}"/>
    <cellStyle name="Normal 2 5" xfId="22" xr:uid="{612666FF-6CEF-4519-9B5B-DD41FCD5CB24}"/>
    <cellStyle name="Normal 2 6" xfId="34" xr:uid="{931F26E1-995A-4F45-A778-33C596697FE4}"/>
    <cellStyle name="Normal 3" xfId="4" xr:uid="{EFC3F774-E940-4698-83B5-1E84708F46E9}"/>
    <cellStyle name="Normal 3 2" xfId="17" xr:uid="{F3714871-609B-438E-86EB-5FDD52B53055}"/>
    <cellStyle name="Normal 3 3" xfId="32" xr:uid="{E9BA0FB2-9EEF-49FD-AE50-126657E8D366}"/>
    <cellStyle name="Normal 4" xfId="8" xr:uid="{8FD587A0-9F22-4AA9-9E4C-345378B5F6BA}"/>
    <cellStyle name="Normal 5" xfId="29" xr:uid="{DCF31DC1-6086-403D-8EB2-B770A19FBA58}"/>
    <cellStyle name="Percent" xfId="1" builtinId="5"/>
    <cellStyle name="Percent 2" xfId="5" xr:uid="{CC1E1B62-E658-419A-BF48-6CC98078AAEE}"/>
    <cellStyle name="Percent 2 2" xfId="18" xr:uid="{D63A68D6-F366-44F0-981C-4B9A86DAED86}"/>
    <cellStyle name="Percent 2 3" xfId="24" xr:uid="{820A24F0-A21B-47E7-9A65-B7F98984AE43}"/>
    <cellStyle name="Percent 2 4" xfId="16" xr:uid="{B07D8ABE-7DB3-4896-88B7-B970EB00240D}"/>
    <cellStyle name="Percent 3" xfId="10" xr:uid="{C2CD7E1D-9444-4229-B113-E709E1BAB057}"/>
    <cellStyle name="Percent 3 2" xfId="19" xr:uid="{8EA46F94-E660-4354-8200-33401F1EF9F8}"/>
    <cellStyle name="Percent 4" xfId="14" xr:uid="{0491E5FA-BD89-4786-B19F-52ED79E76761}"/>
  </cellStyles>
  <dxfs count="0"/>
  <tableStyles count="1" defaultTableStyle="TableStyleMedium2" defaultPivotStyle="PivotStyleLight16">
    <tableStyle name="Invisible" pivot="0" table="0" count="0" xr9:uid="{3F7CDEB8-C90B-4355-9EBD-382F3B84285A}"/>
  </tableStyles>
  <colors>
    <mruColors>
      <color rgb="FF5BC4BE"/>
      <color rgb="FF84A9B6"/>
      <color rgb="FF003A5D"/>
      <color rgb="FFAFC7D0"/>
      <color rgb="FFEF4D7F"/>
      <color rgb="FF0061A3"/>
      <color rgb="FF14ACD4"/>
      <color rgb="FF9E76B4"/>
      <color rgb="FF26A79E"/>
      <color rgb="FFDFE5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microsoft.com/office/2017/10/relationships/person" Target="persons/person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.xml"/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2.xml"/><Relationship Id="rId1" Type="http://schemas.openxmlformats.org/officeDocument/2006/relationships/themeOverride" Target="../theme/themeOverride7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1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8.xml"/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9.xml"/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0.xml"/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'TechAnnex - Figures'!$I$245</c:f>
              <c:strCache>
                <c:ptCount val="1"/>
                <c:pt idx="0">
                  <c:v>Transport</c:v>
                </c:pt>
              </c:strCache>
            </c:strRef>
          </c:tx>
          <c:spPr>
            <a:ln w="381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'TechAnnex - Figures'!$J$244:$AR$244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'TechAnnex - Figures'!$J$245:$AR$245</c:f>
              <c:numCache>
                <c:formatCode>0.00</c:formatCode>
                <c:ptCount val="35"/>
                <c:pt idx="0">
                  <c:v>8.12348478358542</c:v>
                </c:pt>
                <c:pt idx="1">
                  <c:v>8.1031949906938259</c:v>
                </c:pt>
                <c:pt idx="2">
                  <c:v>8.465404338432359</c:v>
                </c:pt>
                <c:pt idx="3">
                  <c:v>8.9171494029049576</c:v>
                </c:pt>
                <c:pt idx="4">
                  <c:v>9.5771120759705397</c:v>
                </c:pt>
                <c:pt idx="5">
                  <c:v>10.239761784375137</c:v>
                </c:pt>
                <c:pt idx="6">
                  <c:v>10.370239499074868</c:v>
                </c:pt>
                <c:pt idx="7">
                  <c:v>10.595913761465123</c:v>
                </c:pt>
                <c:pt idx="8">
                  <c:v>10.800289649894129</c:v>
                </c:pt>
                <c:pt idx="9">
                  <c:v>11.085250012069363</c:v>
                </c:pt>
                <c:pt idx="10">
                  <c:v>11.635189203355381</c:v>
                </c:pt>
                <c:pt idx="11">
                  <c:v>11.692736405039494</c:v>
                </c:pt>
                <c:pt idx="12">
                  <c:v>12.148079663078063</c:v>
                </c:pt>
                <c:pt idx="13">
                  <c:v>12.682559673594426</c:v>
                </c:pt>
                <c:pt idx="14">
                  <c:v>12.975977136630011</c:v>
                </c:pt>
                <c:pt idx="15">
                  <c:v>13.046885712486619</c:v>
                </c:pt>
                <c:pt idx="16">
                  <c:v>13.165767800785163</c:v>
                </c:pt>
                <c:pt idx="17">
                  <c:v>13.26876645571234</c:v>
                </c:pt>
                <c:pt idx="18">
                  <c:v>13.278569250254755</c:v>
                </c:pt>
                <c:pt idx="19">
                  <c:v>13.08596324450761</c:v>
                </c:pt>
                <c:pt idx="20">
                  <c:v>13.334773256392578</c:v>
                </c:pt>
                <c:pt idx="21">
                  <c:v>13.318209640648213</c:v>
                </c:pt>
                <c:pt idx="22">
                  <c:v>12.993508902808571</c:v>
                </c:pt>
                <c:pt idx="23">
                  <c:v>13.06824368382976</c:v>
                </c:pt>
                <c:pt idx="24">
                  <c:v>13.326977276979548</c:v>
                </c:pt>
                <c:pt idx="25">
                  <c:v>13.801803073089086</c:v>
                </c:pt>
                <c:pt idx="26">
                  <c:v>13.894375407991099</c:v>
                </c:pt>
                <c:pt idx="27">
                  <c:v>14.79288940687935</c:v>
                </c:pt>
                <c:pt idx="28">
                  <c:v>15.115515597681505</c:v>
                </c:pt>
                <c:pt idx="29">
                  <c:v>14.64424898752053</c:v>
                </c:pt>
                <c:pt idx="30">
                  <c:v>13.192241775048904</c:v>
                </c:pt>
                <c:pt idx="31">
                  <c:v>13.846519629457685</c:v>
                </c:pt>
                <c:pt idx="32">
                  <c:v>13.504444828721097</c:v>
                </c:pt>
                <c:pt idx="33">
                  <c:v>13.808916311437045</c:v>
                </c:pt>
                <c:pt idx="34">
                  <c:v>13.744753787491041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44-4053-A479-6D86C0F7E5F8}"/>
            </c:ext>
          </c:extLst>
        </c:ser>
        <c:ser>
          <c:idx val="1"/>
          <c:order val="1"/>
          <c:tx>
            <c:strRef>
              <c:f>'TechAnnex - Figures'!$I$246</c:f>
              <c:strCache>
                <c:ptCount val="1"/>
                <c:pt idx="0">
                  <c:v>Energy and industry</c:v>
                </c:pt>
              </c:strCache>
            </c:strRef>
          </c:tx>
          <c:spPr>
            <a:ln w="38100" cap="rnd">
              <a:solidFill>
                <a:srgbClr val="EF4D7F"/>
              </a:solidFill>
              <a:round/>
            </a:ln>
            <a:effectLst/>
          </c:spPr>
          <c:marker>
            <c:symbol val="none"/>
          </c:marker>
          <c:cat>
            <c:numRef>
              <c:f>'TechAnnex - Figures'!$J$244:$AR$244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'TechAnnex - Figures'!$J$246:$AR$246</c:f>
              <c:numCache>
                <c:formatCode>0.00</c:formatCode>
                <c:ptCount val="35"/>
                <c:pt idx="0">
                  <c:v>18.521320656273886</c:v>
                </c:pt>
                <c:pt idx="1">
                  <c:v>19.176814764749906</c:v>
                </c:pt>
                <c:pt idx="2">
                  <c:v>20.728432410945068</c:v>
                </c:pt>
                <c:pt idx="3">
                  <c:v>19.901543974266971</c:v>
                </c:pt>
                <c:pt idx="4">
                  <c:v>19.448739353822244</c:v>
                </c:pt>
                <c:pt idx="5">
                  <c:v>18.629929771116828</c:v>
                </c:pt>
                <c:pt idx="6">
                  <c:v>20.14091738038827</c:v>
                </c:pt>
                <c:pt idx="7">
                  <c:v>21.829607174497951</c:v>
                </c:pt>
                <c:pt idx="8">
                  <c:v>20.058888448146227</c:v>
                </c:pt>
                <c:pt idx="9">
                  <c:v>21.311690176021401</c:v>
                </c:pt>
                <c:pt idx="10">
                  <c:v>21.455632075546902</c:v>
                </c:pt>
                <c:pt idx="11">
                  <c:v>23.451148881461183</c:v>
                </c:pt>
                <c:pt idx="12">
                  <c:v>22.93490752178073</c:v>
                </c:pt>
                <c:pt idx="13">
                  <c:v>23.92481930181178</c:v>
                </c:pt>
                <c:pt idx="14">
                  <c:v>23.259190132490719</c:v>
                </c:pt>
                <c:pt idx="15">
                  <c:v>24.83408835159738</c:v>
                </c:pt>
                <c:pt idx="16">
                  <c:v>25.111731127809524</c:v>
                </c:pt>
                <c:pt idx="17">
                  <c:v>23.754599449215551</c:v>
                </c:pt>
                <c:pt idx="18">
                  <c:v>24.659077365461169</c:v>
                </c:pt>
                <c:pt idx="19">
                  <c:v>22.08786504394109</c:v>
                </c:pt>
                <c:pt idx="20">
                  <c:v>22.338506681505187</c:v>
                </c:pt>
                <c:pt idx="21">
                  <c:v>21.641621242598049</c:v>
                </c:pt>
                <c:pt idx="22">
                  <c:v>23.278256384284603</c:v>
                </c:pt>
                <c:pt idx="23">
                  <c:v>22.396485870196095</c:v>
                </c:pt>
                <c:pt idx="24">
                  <c:v>22.332022518494028</c:v>
                </c:pt>
                <c:pt idx="25">
                  <c:v>22.187902318893013</c:v>
                </c:pt>
                <c:pt idx="26">
                  <c:v>20.417572458747404</c:v>
                </c:pt>
                <c:pt idx="27">
                  <c:v>20.900923391085168</c:v>
                </c:pt>
                <c:pt idx="28">
                  <c:v>20.556055029526007</c:v>
                </c:pt>
                <c:pt idx="29">
                  <c:v>21.986850505757765</c:v>
                </c:pt>
                <c:pt idx="30">
                  <c:v>20.857350059669486</c:v>
                </c:pt>
                <c:pt idx="31">
                  <c:v>20.722244000272731</c:v>
                </c:pt>
                <c:pt idx="32">
                  <c:v>18.32222067666304</c:v>
                </c:pt>
                <c:pt idx="33">
                  <c:v>17.580019153017155</c:v>
                </c:pt>
                <c:pt idx="34">
                  <c:v>17.770264458447087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44-4053-A479-6D86C0F7E5F8}"/>
            </c:ext>
          </c:extLst>
        </c:ser>
        <c:ser>
          <c:idx val="2"/>
          <c:order val="2"/>
          <c:tx>
            <c:strRef>
              <c:f>'TechAnnex - Figures'!$I$247</c:f>
              <c:strCache>
                <c:ptCount val="1"/>
                <c:pt idx="0">
                  <c:v>Agriculture</c:v>
                </c:pt>
              </c:strCache>
            </c:strRef>
          </c:tx>
          <c:spPr>
            <a:ln w="3810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'TechAnnex - Figures'!$J$244:$AR$244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'TechAnnex - Figures'!$J$247:$AR$247</c:f>
              <c:numCache>
                <c:formatCode>0.00</c:formatCode>
                <c:ptCount val="35"/>
                <c:pt idx="0">
                  <c:v>36.749981538330431</c:v>
                </c:pt>
                <c:pt idx="1">
                  <c:v>37.101353882532756</c:v>
                </c:pt>
                <c:pt idx="2">
                  <c:v>36.649160530208199</c:v>
                </c:pt>
                <c:pt idx="3">
                  <c:v>36.85874069702411</c:v>
                </c:pt>
                <c:pt idx="4">
                  <c:v>38.444312803355132</c:v>
                </c:pt>
                <c:pt idx="5">
                  <c:v>39.094752848759178</c:v>
                </c:pt>
                <c:pt idx="6">
                  <c:v>39.780079818019011</c:v>
                </c:pt>
                <c:pt idx="7">
                  <c:v>40.423481594398325</c:v>
                </c:pt>
                <c:pt idx="8">
                  <c:v>39.7031961170443</c:v>
                </c:pt>
                <c:pt idx="9">
                  <c:v>39.688566983220653</c:v>
                </c:pt>
                <c:pt idx="10">
                  <c:v>40.994020450860297</c:v>
                </c:pt>
                <c:pt idx="11">
                  <c:v>41.637319178480212</c:v>
                </c:pt>
                <c:pt idx="12">
                  <c:v>41.67599106297245</c:v>
                </c:pt>
                <c:pt idx="13">
                  <c:v>42.457791673053464</c:v>
                </c:pt>
                <c:pt idx="14">
                  <c:v>42.72872299663846</c:v>
                </c:pt>
                <c:pt idx="15">
                  <c:v>42.911974968885538</c:v>
                </c:pt>
                <c:pt idx="16">
                  <c:v>42.671990053906384</c:v>
                </c:pt>
                <c:pt idx="17">
                  <c:v>41.58426348856726</c:v>
                </c:pt>
                <c:pt idx="18">
                  <c:v>40.649661547405792</c:v>
                </c:pt>
                <c:pt idx="19">
                  <c:v>40.565230073478943</c:v>
                </c:pt>
                <c:pt idx="20">
                  <c:v>40.740639218064182</c:v>
                </c:pt>
                <c:pt idx="21">
                  <c:v>41.287942959972696</c:v>
                </c:pt>
                <c:pt idx="22">
                  <c:v>42.343056314420672</c:v>
                </c:pt>
                <c:pt idx="23">
                  <c:v>42.290852942004626</c:v>
                </c:pt>
                <c:pt idx="24">
                  <c:v>42.704095579836469</c:v>
                </c:pt>
                <c:pt idx="25">
                  <c:v>42.428999804576002</c:v>
                </c:pt>
                <c:pt idx="26">
                  <c:v>41.935907031639275</c:v>
                </c:pt>
                <c:pt idx="27">
                  <c:v>42.030738317780767</c:v>
                </c:pt>
                <c:pt idx="28">
                  <c:v>42.317874927040407</c:v>
                </c:pt>
                <c:pt idx="29">
                  <c:v>42.456776265163754</c:v>
                </c:pt>
                <c:pt idx="30">
                  <c:v>42.37390342190708</c:v>
                </c:pt>
                <c:pt idx="31">
                  <c:v>42.227313646290014</c:v>
                </c:pt>
                <c:pt idx="32">
                  <c:v>41.247988752870612</c:v>
                </c:pt>
                <c:pt idx="33">
                  <c:v>40.286508872312453</c:v>
                </c:pt>
                <c:pt idx="34">
                  <c:v>40.148420688340344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C44-4053-A479-6D86C0F7E5F8}"/>
            </c:ext>
          </c:extLst>
        </c:ser>
        <c:ser>
          <c:idx val="3"/>
          <c:order val="3"/>
          <c:tx>
            <c:strRef>
              <c:f>'TechAnnex - Figures'!$I$248</c:f>
              <c:strCache>
                <c:ptCount val="1"/>
                <c:pt idx="0">
                  <c:v>Waste</c:v>
                </c:pt>
              </c:strCache>
            </c:strRef>
          </c:tx>
          <c:spPr>
            <a:ln w="38100" cap="rnd">
              <a:solidFill>
                <a:srgbClr val="9E76B4"/>
              </a:solidFill>
              <a:round/>
            </a:ln>
            <a:effectLst/>
          </c:spPr>
          <c:marker>
            <c:symbol val="none"/>
          </c:marker>
          <c:cat>
            <c:numRef>
              <c:f>'TechAnnex - Figures'!$J$244:$AR$244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'TechAnnex - Figures'!$J$248:$AR$248</c:f>
              <c:numCache>
                <c:formatCode>0.00</c:formatCode>
                <c:ptCount val="35"/>
                <c:pt idx="0">
                  <c:v>3.3284708781629107</c:v>
                </c:pt>
                <c:pt idx="1">
                  <c:v>3.4204950636493416</c:v>
                </c:pt>
                <c:pt idx="2">
                  <c:v>3.5069210649618303</c:v>
                </c:pt>
                <c:pt idx="3">
                  <c:v>3.5970943545008351</c:v>
                </c:pt>
                <c:pt idx="4">
                  <c:v>3.546339328312325</c:v>
                </c:pt>
                <c:pt idx="5">
                  <c:v>3.625683706871679</c:v>
                </c:pt>
                <c:pt idx="6">
                  <c:v>3.6944096940706617</c:v>
                </c:pt>
                <c:pt idx="7">
                  <c:v>3.7682458333606781</c:v>
                </c:pt>
                <c:pt idx="8">
                  <c:v>3.7996057358450344</c:v>
                </c:pt>
                <c:pt idx="9">
                  <c:v>3.8317133597686808</c:v>
                </c:pt>
                <c:pt idx="10">
                  <c:v>3.852066430057024</c:v>
                </c:pt>
                <c:pt idx="11">
                  <c:v>3.8610672368332786</c:v>
                </c:pt>
                <c:pt idx="12">
                  <c:v>3.8716076156548089</c:v>
                </c:pt>
                <c:pt idx="13">
                  <c:v>3.7941635874707744</c:v>
                </c:pt>
                <c:pt idx="14">
                  <c:v>3.8205787456771714</c:v>
                </c:pt>
                <c:pt idx="15">
                  <c:v>3.8048813504875301</c:v>
                </c:pt>
                <c:pt idx="16">
                  <c:v>3.7630560299407803</c:v>
                </c:pt>
                <c:pt idx="17">
                  <c:v>3.734436467265676</c:v>
                </c:pt>
                <c:pt idx="18">
                  <c:v>3.6854404751694299</c:v>
                </c:pt>
                <c:pt idx="19">
                  <c:v>3.6261873527936719</c:v>
                </c:pt>
                <c:pt idx="20">
                  <c:v>3.5902880598688385</c:v>
                </c:pt>
                <c:pt idx="21">
                  <c:v>3.489105067574557</c:v>
                </c:pt>
                <c:pt idx="22">
                  <c:v>3.4225338390488931</c:v>
                </c:pt>
                <c:pt idx="23">
                  <c:v>3.371021803954144</c:v>
                </c:pt>
                <c:pt idx="24">
                  <c:v>3.3315600874801605</c:v>
                </c:pt>
                <c:pt idx="25">
                  <c:v>3.2940568634003715</c:v>
                </c:pt>
                <c:pt idx="26">
                  <c:v>3.2635143166162357</c:v>
                </c:pt>
                <c:pt idx="27">
                  <c:v>3.2272428836898106</c:v>
                </c:pt>
                <c:pt idx="28">
                  <c:v>3.1822257675986583</c:v>
                </c:pt>
                <c:pt idx="29">
                  <c:v>3.1498631778003161</c:v>
                </c:pt>
                <c:pt idx="30">
                  <c:v>3.1151835588578032</c:v>
                </c:pt>
                <c:pt idx="31">
                  <c:v>3.0757556159173207</c:v>
                </c:pt>
                <c:pt idx="32">
                  <c:v>3.0390528872876548</c:v>
                </c:pt>
                <c:pt idx="33">
                  <c:v>3.0231425743650293</c:v>
                </c:pt>
                <c:pt idx="34">
                  <c:v>3.0090855864586521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C44-4053-A479-6D86C0F7E5F8}"/>
            </c:ext>
          </c:extLst>
        </c:ser>
        <c:ser>
          <c:idx val="4"/>
          <c:order val="4"/>
          <c:tx>
            <c:strRef>
              <c:f>'TechAnnex - Figures'!$I$249</c:f>
              <c:strCache>
                <c:ptCount val="1"/>
                <c:pt idx="0">
                  <c:v>F-gases</c:v>
                </c:pt>
              </c:strCache>
            </c:strRef>
          </c:tx>
          <c:spPr>
            <a:ln w="38100" cap="rnd">
              <a:solidFill>
                <a:srgbClr val="A6C0CB"/>
              </a:solidFill>
              <a:round/>
            </a:ln>
            <a:effectLst/>
          </c:spPr>
          <c:marker>
            <c:symbol val="none"/>
          </c:marker>
          <c:cat>
            <c:numRef>
              <c:f>'TechAnnex - Figures'!$J$244:$AR$244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'TechAnnex - Figures'!$J$249:$AR$249</c:f>
              <c:numCache>
                <c:formatCode>0.00</c:formatCode>
                <c:ptCount val="35"/>
                <c:pt idx="0">
                  <c:v>0.83859411600000011</c:v>
                </c:pt>
                <c:pt idx="1">
                  <c:v>0.83396912400000001</c:v>
                </c:pt>
                <c:pt idx="2">
                  <c:v>0.438190625</c:v>
                </c:pt>
                <c:pt idx="3">
                  <c:v>0.21276725625000001</c:v>
                </c:pt>
                <c:pt idx="4">
                  <c:v>0.20445155330929957</c:v>
                </c:pt>
                <c:pt idx="5">
                  <c:v>0.19721838189144669</c:v>
                </c:pt>
                <c:pt idx="6">
                  <c:v>0.32611308038850284</c:v>
                </c:pt>
                <c:pt idx="7">
                  <c:v>0.34488937731034214</c:v>
                </c:pt>
                <c:pt idx="8">
                  <c:v>0.2898764169772397</c:v>
                </c:pt>
                <c:pt idx="9">
                  <c:v>0.31508645232434468</c:v>
                </c:pt>
                <c:pt idx="10">
                  <c:v>0.3500091992590979</c:v>
                </c:pt>
                <c:pt idx="11">
                  <c:v>0.40600893294521828</c:v>
                </c:pt>
                <c:pt idx="12">
                  <c:v>0.48066284730420972</c:v>
                </c:pt>
                <c:pt idx="13">
                  <c:v>0.58476083976850113</c:v>
                </c:pt>
                <c:pt idx="14">
                  <c:v>0.67301678665509557</c:v>
                </c:pt>
                <c:pt idx="15">
                  <c:v>0.76172544642868467</c:v>
                </c:pt>
                <c:pt idx="16">
                  <c:v>0.89212182823401975</c:v>
                </c:pt>
                <c:pt idx="17">
                  <c:v>0.91255482277170208</c:v>
                </c:pt>
                <c:pt idx="18">
                  <c:v>0.99852616779510017</c:v>
                </c:pt>
                <c:pt idx="19">
                  <c:v>1.0815095203705543</c:v>
                </c:pt>
                <c:pt idx="20">
                  <c:v>1.1035062496124004</c:v>
                </c:pt>
                <c:pt idx="21">
                  <c:v>1.1354901029446756</c:v>
                </c:pt>
                <c:pt idx="22">
                  <c:v>1.1846230547005183</c:v>
                </c:pt>
                <c:pt idx="23">
                  <c:v>1.2256618932336316</c:v>
                </c:pt>
                <c:pt idx="24">
                  <c:v>1.2868489675974337</c:v>
                </c:pt>
                <c:pt idx="25">
                  <c:v>1.2916158194621778</c:v>
                </c:pt>
                <c:pt idx="26">
                  <c:v>1.3054769671586302</c:v>
                </c:pt>
                <c:pt idx="27">
                  <c:v>1.3462144144090127</c:v>
                </c:pt>
                <c:pt idx="28">
                  <c:v>1.3877514726665536</c:v>
                </c:pt>
                <c:pt idx="29">
                  <c:v>1.4161228600964775</c:v>
                </c:pt>
                <c:pt idx="30">
                  <c:v>1.4179323418118861</c:v>
                </c:pt>
                <c:pt idx="31">
                  <c:v>1.6521697569781668</c:v>
                </c:pt>
                <c:pt idx="32">
                  <c:v>1.5442999497838354</c:v>
                </c:pt>
                <c:pt idx="33">
                  <c:v>1.1961388355341858</c:v>
                </c:pt>
                <c:pt idx="34">
                  <c:v>1.1348754335118438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C44-4053-A479-6D86C0F7E5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84797040"/>
        <c:axId val="1939610736"/>
      </c:lineChart>
      <c:catAx>
        <c:axId val="1884797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AFC7D0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accent3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39610736"/>
        <c:crosses val="autoZero"/>
        <c:auto val="1"/>
        <c:lblAlgn val="ctr"/>
        <c:lblOffset val="100"/>
        <c:tickLblSkip val="5"/>
        <c:noMultiLvlLbl val="0"/>
      </c:catAx>
      <c:valAx>
        <c:axId val="1939610736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rgbClr val="AFC7D0"/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accent3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b="1"/>
                  <a:t>MtCO</a:t>
                </a:r>
                <a:r>
                  <a:rPr lang="en-NZ" b="1" baseline="-25000"/>
                  <a:t>2</a:t>
                </a:r>
                <a:r>
                  <a:rPr lang="en-NZ" b="1"/>
                  <a:t>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accent3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accent3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8479704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accent3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chemeClr val="accent3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542127752511871"/>
          <c:y val="0.1252186995360452"/>
          <c:w val="0.79541617518171215"/>
          <c:h val="0.64174652777777774"/>
        </c:manualLayout>
      </c:layout>
      <c:areaChart>
        <c:grouping val="stacked"/>
        <c:varyColors val="0"/>
        <c:ser>
          <c:idx val="1"/>
          <c:order val="0"/>
          <c:tx>
            <c:strRef>
              <c:f>'TechAnnex - Figures'!$I$533</c:f>
              <c:strCache>
                <c:ptCount val="1"/>
                <c:pt idx="0">
                  <c:v>Enteric Fermentation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cat>
            <c:numRef>
              <c:f>'TechAnnex - Figures'!$J$532:$AR$532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'TechAnnex - Figures'!$J$533:$AR$533</c:f>
              <c:numCache>
                <c:formatCode>0.00</c:formatCode>
                <c:ptCount val="35"/>
                <c:pt idx="0">
                  <c:v>31.073190283150069</c:v>
                </c:pt>
                <c:pt idx="1">
                  <c:v>31.276018778056923</c:v>
                </c:pt>
                <c:pt idx="2">
                  <c:v>30.780577856342795</c:v>
                </c:pt>
                <c:pt idx="3">
                  <c:v>30.765418202638006</c:v>
                </c:pt>
                <c:pt idx="4">
                  <c:v>32.04060728811524</c:v>
                </c:pt>
                <c:pt idx="5">
                  <c:v>32.37883151145639</c:v>
                </c:pt>
                <c:pt idx="6">
                  <c:v>32.952091786712579</c:v>
                </c:pt>
                <c:pt idx="7">
                  <c:v>33.509141711203881</c:v>
                </c:pt>
                <c:pt idx="8">
                  <c:v>32.764679883558955</c:v>
                </c:pt>
                <c:pt idx="9">
                  <c:v>32.624056965166659</c:v>
                </c:pt>
                <c:pt idx="10">
                  <c:v>33.60985169008282</c:v>
                </c:pt>
                <c:pt idx="11">
                  <c:v>33.802119675259249</c:v>
                </c:pt>
                <c:pt idx="12">
                  <c:v>33.569258986399198</c:v>
                </c:pt>
                <c:pt idx="13">
                  <c:v>34.137848913635715</c:v>
                </c:pt>
                <c:pt idx="14">
                  <c:v>34.31395326635554</c:v>
                </c:pt>
                <c:pt idx="15">
                  <c:v>34.405299318523134</c:v>
                </c:pt>
                <c:pt idx="16">
                  <c:v>34.452338843063281</c:v>
                </c:pt>
                <c:pt idx="17">
                  <c:v>33.462997979762029</c:v>
                </c:pt>
                <c:pt idx="18">
                  <c:v>32.557590195812871</c:v>
                </c:pt>
                <c:pt idx="19">
                  <c:v>32.427720961168376</c:v>
                </c:pt>
                <c:pt idx="20">
                  <c:v>32.395579759200793</c:v>
                </c:pt>
                <c:pt idx="21">
                  <c:v>32.676180379324485</c:v>
                </c:pt>
                <c:pt idx="22">
                  <c:v>33.524081132991903</c:v>
                </c:pt>
                <c:pt idx="23">
                  <c:v>33.479283967246879</c:v>
                </c:pt>
                <c:pt idx="24">
                  <c:v>33.635847752579494</c:v>
                </c:pt>
                <c:pt idx="25">
                  <c:v>33.249487291871937</c:v>
                </c:pt>
                <c:pt idx="26">
                  <c:v>32.815483896729987</c:v>
                </c:pt>
                <c:pt idx="27">
                  <c:v>32.911054250897195</c:v>
                </c:pt>
                <c:pt idx="28">
                  <c:v>33.055346375012398</c:v>
                </c:pt>
                <c:pt idx="29">
                  <c:v>33.23806509250101</c:v>
                </c:pt>
                <c:pt idx="30">
                  <c:v>33.104336936194336</c:v>
                </c:pt>
                <c:pt idx="31">
                  <c:v>33.129055655531992</c:v>
                </c:pt>
                <c:pt idx="32">
                  <c:v>32.347144545298519</c:v>
                </c:pt>
                <c:pt idx="33">
                  <c:v>31.731512592564037</c:v>
                </c:pt>
                <c:pt idx="34">
                  <c:v>31.588313144451359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3F-409C-A171-4A7B5BC6B4EE}"/>
            </c:ext>
          </c:extLst>
        </c:ser>
        <c:ser>
          <c:idx val="3"/>
          <c:order val="1"/>
          <c:tx>
            <c:strRef>
              <c:f>'TechAnnex - Figures'!$I$534</c:f>
              <c:strCache>
                <c:ptCount val="1"/>
                <c:pt idx="0">
                  <c:v>Soils, fertiliser, lime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cat>
            <c:numRef>
              <c:f>'TechAnnex - Figures'!$J$532:$AR$532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'TechAnnex - Figures'!$J$534:$AR$534</c:f>
              <c:numCache>
                <c:formatCode>0.00</c:formatCode>
                <c:ptCount val="35"/>
                <c:pt idx="0">
                  <c:v>4.7960837957225539</c:v>
                </c:pt>
                <c:pt idx="1">
                  <c:v>4.9272352019099648</c:v>
                </c:pt>
                <c:pt idx="2">
                  <c:v>4.9650178389487651</c:v>
                </c:pt>
                <c:pt idx="3">
                  <c:v>5.1637263439415886</c:v>
                </c:pt>
                <c:pt idx="4">
                  <c:v>5.4285746340048746</c:v>
                </c:pt>
                <c:pt idx="5">
                  <c:v>5.7065285927250855</c:v>
                </c:pt>
                <c:pt idx="6">
                  <c:v>5.7743034217550413</c:v>
                </c:pt>
                <c:pt idx="7">
                  <c:v>5.8287275402727472</c:v>
                </c:pt>
                <c:pt idx="8">
                  <c:v>5.8732682092633812</c:v>
                </c:pt>
                <c:pt idx="9">
                  <c:v>5.9974006698405384</c:v>
                </c:pt>
                <c:pt idx="10">
                  <c:v>6.2608234525041642</c:v>
                </c:pt>
                <c:pt idx="11">
                  <c:v>6.6635174859356656</c:v>
                </c:pt>
                <c:pt idx="12">
                  <c:v>6.9116865062943749</c:v>
                </c:pt>
                <c:pt idx="13">
                  <c:v>7.0799949779979254</c:v>
                </c:pt>
                <c:pt idx="14">
                  <c:v>7.1727559703916697</c:v>
                </c:pt>
                <c:pt idx="15">
                  <c:v>7.2569701397883515</c:v>
                </c:pt>
                <c:pt idx="16">
                  <c:v>6.9468251689501921</c:v>
                </c:pt>
                <c:pt idx="17">
                  <c:v>6.8518551585612624</c:v>
                </c:pt>
                <c:pt idx="18">
                  <c:v>6.7947920850033592</c:v>
                </c:pt>
                <c:pt idx="19">
                  <c:v>6.7870524753788253</c:v>
                </c:pt>
                <c:pt idx="20">
                  <c:v>6.9479729229975424</c:v>
                </c:pt>
                <c:pt idx="21">
                  <c:v>7.1444059769527408</c:v>
                </c:pt>
                <c:pt idx="22">
                  <c:v>7.2864374042163469</c:v>
                </c:pt>
                <c:pt idx="23">
                  <c:v>7.2081068109577329</c:v>
                </c:pt>
                <c:pt idx="24">
                  <c:v>7.3730524644975093</c:v>
                </c:pt>
                <c:pt idx="25">
                  <c:v>7.4525270692951198</c:v>
                </c:pt>
                <c:pt idx="26">
                  <c:v>7.3764572554960806</c:v>
                </c:pt>
                <c:pt idx="27">
                  <c:v>7.37964561465341</c:v>
                </c:pt>
                <c:pt idx="28">
                  <c:v>7.5164540756201941</c:v>
                </c:pt>
                <c:pt idx="29">
                  <c:v>7.4587348705553156</c:v>
                </c:pt>
                <c:pt idx="30">
                  <c:v>7.4881126982993544</c:v>
                </c:pt>
                <c:pt idx="31">
                  <c:v>7.3167858193093345</c:v>
                </c:pt>
                <c:pt idx="32">
                  <c:v>7.1572481067167883</c:v>
                </c:pt>
                <c:pt idx="33">
                  <c:v>6.8308764365581531</c:v>
                </c:pt>
                <c:pt idx="34">
                  <c:v>6.8227935252849967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63F-409C-A171-4A7B5BC6B4EE}"/>
            </c:ext>
          </c:extLst>
        </c:ser>
        <c:ser>
          <c:idx val="2"/>
          <c:order val="2"/>
          <c:tx>
            <c:strRef>
              <c:f>'TechAnnex - Figures'!$I$535</c:f>
              <c:strCache>
                <c:ptCount val="1"/>
                <c:pt idx="0">
                  <c:v>Manure Management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cat>
            <c:numRef>
              <c:f>'TechAnnex - Figures'!$J$532:$AR$532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'TechAnnex - Figures'!$J$535:$AR$535</c:f>
              <c:numCache>
                <c:formatCode>0.00</c:formatCode>
                <c:ptCount val="35"/>
                <c:pt idx="0">
                  <c:v>0.85113250892296466</c:v>
                </c:pt>
                <c:pt idx="1">
                  <c:v>0.87199243573127672</c:v>
                </c:pt>
                <c:pt idx="2">
                  <c:v>0.87884386642629087</c:v>
                </c:pt>
                <c:pt idx="3">
                  <c:v>0.9010535238930848</c:v>
                </c:pt>
                <c:pt idx="4">
                  <c:v>0.94505301899220973</c:v>
                </c:pt>
                <c:pt idx="5">
                  <c:v>0.98326410739957049</c:v>
                </c:pt>
                <c:pt idx="6">
                  <c:v>1.0235281426210425</c:v>
                </c:pt>
                <c:pt idx="7">
                  <c:v>1.0512528496260811</c:v>
                </c:pt>
                <c:pt idx="8">
                  <c:v>1.0344511535483019</c:v>
                </c:pt>
                <c:pt idx="9">
                  <c:v>1.0364608340704868</c:v>
                </c:pt>
                <c:pt idx="10">
                  <c:v>1.0928136973327367</c:v>
                </c:pt>
                <c:pt idx="11">
                  <c:v>1.1377899587242046</c:v>
                </c:pt>
                <c:pt idx="12">
                  <c:v>1.1615372292445765</c:v>
                </c:pt>
                <c:pt idx="13">
                  <c:v>1.2079504977118747</c:v>
                </c:pt>
                <c:pt idx="14">
                  <c:v>1.2182052696371612</c:v>
                </c:pt>
                <c:pt idx="15">
                  <c:v>1.2211673784754322</c:v>
                </c:pt>
                <c:pt idx="16">
                  <c:v>1.2458111980129334</c:v>
                </c:pt>
                <c:pt idx="17">
                  <c:v>1.2358422985131412</c:v>
                </c:pt>
                <c:pt idx="18">
                  <c:v>1.2695596831646063</c:v>
                </c:pt>
                <c:pt idx="19">
                  <c:v>1.3231930241338818</c:v>
                </c:pt>
                <c:pt idx="20">
                  <c:v>1.3658102717129825</c:v>
                </c:pt>
                <c:pt idx="21">
                  <c:v>1.446081669448132</c:v>
                </c:pt>
                <c:pt idx="22">
                  <c:v>1.4986033508670151</c:v>
                </c:pt>
                <c:pt idx="23">
                  <c:v>1.5683886200094486</c:v>
                </c:pt>
                <c:pt idx="24">
                  <c:v>1.6659406987254259</c:v>
                </c:pt>
                <c:pt idx="25">
                  <c:v>1.7070751071258101</c:v>
                </c:pt>
                <c:pt idx="26">
                  <c:v>1.7179934488782196</c:v>
                </c:pt>
                <c:pt idx="27">
                  <c:v>1.714860492790129</c:v>
                </c:pt>
                <c:pt idx="28">
                  <c:v>1.7256549502710334</c:v>
                </c:pt>
                <c:pt idx="29">
                  <c:v>1.7338530802593313</c:v>
                </c:pt>
                <c:pt idx="30">
                  <c:v>1.7554113769893451</c:v>
                </c:pt>
                <c:pt idx="31">
                  <c:v>1.7570702250370664</c:v>
                </c:pt>
                <c:pt idx="32">
                  <c:v>1.7230134717186603</c:v>
                </c:pt>
                <c:pt idx="33">
                  <c:v>1.7061768381449021</c:v>
                </c:pt>
                <c:pt idx="34">
                  <c:v>1.717036636569282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63F-409C-A171-4A7B5BC6B4EE}"/>
            </c:ext>
          </c:extLst>
        </c:ser>
        <c:ser>
          <c:idx val="4"/>
          <c:order val="3"/>
          <c:tx>
            <c:strRef>
              <c:f>'TechAnnex - Figures'!$I$536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cat>
            <c:numRef>
              <c:f>'TechAnnex - Figures'!$J$532:$AR$532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'TechAnnex - Figures'!$J$536:$AR$536</c:f>
              <c:numCache>
                <c:formatCode>0.00</c:formatCode>
                <c:ptCount val="35"/>
                <c:pt idx="0">
                  <c:v>2.9574950534843616E-2</c:v>
                </c:pt>
                <c:pt idx="1">
                  <c:v>2.6107466834589772E-2</c:v>
                </c:pt>
                <c:pt idx="2">
                  <c:v>2.4720968490350947E-2</c:v>
                </c:pt>
                <c:pt idx="3">
                  <c:v>2.8542626551432936E-2</c:v>
                </c:pt>
                <c:pt idx="4">
                  <c:v>3.0077862242812885E-2</c:v>
                </c:pt>
                <c:pt idx="5">
                  <c:v>2.6128637178135031E-2</c:v>
                </c:pt>
                <c:pt idx="6">
                  <c:v>3.0156466930354547E-2</c:v>
                </c:pt>
                <c:pt idx="7">
                  <c:v>3.4359493295613296E-2</c:v>
                </c:pt>
                <c:pt idx="8">
                  <c:v>3.0796870673661891E-2</c:v>
                </c:pt>
                <c:pt idx="9">
                  <c:v>3.064851414297072E-2</c:v>
                </c:pt>
                <c:pt idx="10">
                  <c:v>3.0531610940579716E-2</c:v>
                </c:pt>
                <c:pt idx="11">
                  <c:v>3.3892058561089421E-2</c:v>
                </c:pt>
                <c:pt idx="12">
                  <c:v>3.350834103430364E-2</c:v>
                </c:pt>
                <c:pt idx="13">
                  <c:v>3.1997283707946883E-2</c:v>
                </c:pt>
                <c:pt idx="14">
                  <c:v>2.3808490254104701E-2</c:v>
                </c:pt>
                <c:pt idx="15">
                  <c:v>2.853813209862148E-2</c:v>
                </c:pt>
                <c:pt idx="16">
                  <c:v>2.7014843879976047E-2</c:v>
                </c:pt>
                <c:pt idx="17">
                  <c:v>3.3568051730816388E-2</c:v>
                </c:pt>
                <c:pt idx="18">
                  <c:v>2.7719583424946088E-2</c:v>
                </c:pt>
                <c:pt idx="19">
                  <c:v>2.7263612797859715E-2</c:v>
                </c:pt>
                <c:pt idx="20">
                  <c:v>3.1276264152859563E-2</c:v>
                </c:pt>
                <c:pt idx="21">
                  <c:v>2.1274934247328844E-2</c:v>
                </c:pt>
                <c:pt idx="22">
                  <c:v>3.3934426345402342E-2</c:v>
                </c:pt>
                <c:pt idx="23">
                  <c:v>3.5073543790560713E-2</c:v>
                </c:pt>
                <c:pt idx="24">
                  <c:v>2.9254664034049922E-2</c:v>
                </c:pt>
                <c:pt idx="25">
                  <c:v>1.9910336283133486E-2</c:v>
                </c:pt>
                <c:pt idx="26">
                  <c:v>2.5972430534992218E-2</c:v>
                </c:pt>
                <c:pt idx="27">
                  <c:v>2.5177959440033242E-2</c:v>
                </c:pt>
                <c:pt idx="28">
                  <c:v>2.0419526136781097E-2</c:v>
                </c:pt>
                <c:pt idx="29">
                  <c:v>2.6123221848095551E-2</c:v>
                </c:pt>
                <c:pt idx="30">
                  <c:v>2.6042410424049704E-2</c:v>
                </c:pt>
                <c:pt idx="31">
                  <c:v>2.4401946411614538E-2</c:v>
                </c:pt>
                <c:pt idx="32">
                  <c:v>2.0582629136641672E-2</c:v>
                </c:pt>
                <c:pt idx="33">
                  <c:v>1.7943005045358354E-2</c:v>
                </c:pt>
                <c:pt idx="34">
                  <c:v>2.0277382034709399E-2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63F-409C-A171-4A7B5BC6B4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33446464"/>
        <c:axId val="826904895"/>
      </c:areaChart>
      <c:catAx>
        <c:axId val="19334464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accent3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26904895"/>
        <c:crossesAt val="0"/>
        <c:auto val="1"/>
        <c:lblAlgn val="ctr"/>
        <c:lblOffset val="100"/>
        <c:tickLblSkip val="5"/>
        <c:tickMarkSkip val="1"/>
        <c:noMultiLvlLbl val="0"/>
      </c:catAx>
      <c:valAx>
        <c:axId val="8269048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D9D9D9"/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206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1">
                    <a:solidFill>
                      <a:srgbClr val="002060"/>
                    </a:solidFill>
                  </a:rPr>
                  <a:t>MtCO</a:t>
                </a:r>
                <a:r>
                  <a:rPr lang="en-US" sz="1000" b="1" baseline="-25000">
                    <a:solidFill>
                      <a:srgbClr val="002060"/>
                    </a:solidFill>
                  </a:rPr>
                  <a:t>2</a:t>
                </a:r>
                <a:r>
                  <a:rPr lang="en-US" sz="1000" b="1">
                    <a:solidFill>
                      <a:srgbClr val="002060"/>
                    </a:solidFill>
                  </a:rPr>
                  <a:t>e</a:t>
                </a:r>
              </a:p>
            </c:rich>
          </c:tx>
          <c:layout>
            <c:manualLayout>
              <c:xMode val="edge"/>
              <c:yMode val="edge"/>
              <c:x val="3.9809951828983003E-2"/>
              <c:y val="0.3504848103258303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206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3344646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748274735737468E-2"/>
          <c:y val="0.86979002624671919"/>
          <c:w val="0.91961436657843676"/>
          <c:h val="0.1302102740589920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rgbClr val="00206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906986247874909"/>
          <c:y val="0.1102332136883844"/>
          <c:w val="0.80876745509918913"/>
          <c:h val="0.63444305555555569"/>
        </c:manualLayout>
      </c:layout>
      <c:areaChart>
        <c:grouping val="stacked"/>
        <c:varyColors val="0"/>
        <c:ser>
          <c:idx val="1"/>
          <c:order val="0"/>
          <c:tx>
            <c:strRef>
              <c:f>'TechAnnex - Figures'!$I$553</c:f>
              <c:strCache>
                <c:ptCount val="1"/>
                <c:pt idx="0">
                  <c:v>Dairy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numRef>
              <c:f>'TechAnnex - Figures'!$J$552:$AR$552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'TechAnnex - Figures'!$J$553:$AR$553</c:f>
              <c:numCache>
                <c:formatCode>0.000</c:formatCode>
                <c:ptCount val="35"/>
                <c:pt idx="0">
                  <c:v>0.26532416373565781</c:v>
                </c:pt>
                <c:pt idx="1">
                  <c:v>0.27771217223808886</c:v>
                </c:pt>
                <c:pt idx="2">
                  <c:v>0.28258243440318798</c:v>
                </c:pt>
                <c:pt idx="3">
                  <c:v>0.29179574093675603</c:v>
                </c:pt>
                <c:pt idx="4">
                  <c:v>0.30864867396730272</c:v>
                </c:pt>
                <c:pt idx="5">
                  <c:v>0.32874069864460154</c:v>
                </c:pt>
                <c:pt idx="6">
                  <c:v>0.34880561507773539</c:v>
                </c:pt>
                <c:pt idx="7">
                  <c:v>0.35766726577749214</c:v>
                </c:pt>
                <c:pt idx="8">
                  <c:v>0.35771450391303589</c:v>
                </c:pt>
                <c:pt idx="9">
                  <c:v>0.36031201829804776</c:v>
                </c:pt>
                <c:pt idx="10">
                  <c:v>0.39073109842829745</c:v>
                </c:pt>
                <c:pt idx="11">
                  <c:v>0.42270323024982071</c:v>
                </c:pt>
                <c:pt idx="12">
                  <c:v>0.44270814383638113</c:v>
                </c:pt>
                <c:pt idx="13">
                  <c:v>0.45599756709431088</c:v>
                </c:pt>
                <c:pt idx="14">
                  <c:v>0.45340097202049762</c:v>
                </c:pt>
                <c:pt idx="15">
                  <c:v>0.44817971638621174</c:v>
                </c:pt>
                <c:pt idx="16">
                  <c:v>0.45162307242138416</c:v>
                </c:pt>
                <c:pt idx="17">
                  <c:v>0.45486588434951375</c:v>
                </c:pt>
                <c:pt idx="18">
                  <c:v>0.48015628080170758</c:v>
                </c:pt>
                <c:pt idx="19">
                  <c:v>0.50305751428708756</c:v>
                </c:pt>
                <c:pt idx="20">
                  <c:v>0.5248983624062743</c:v>
                </c:pt>
                <c:pt idx="21">
                  <c:v>0.55199025452829764</c:v>
                </c:pt>
                <c:pt idx="22">
                  <c:v>0.58044005901895235</c:v>
                </c:pt>
                <c:pt idx="23">
                  <c:v>0.5993730601798487</c:v>
                </c:pt>
                <c:pt idx="24">
                  <c:v>0.62352564813202638</c:v>
                </c:pt>
                <c:pt idx="25">
                  <c:v>0.63055370204344219</c:v>
                </c:pt>
                <c:pt idx="26">
                  <c:v>0.62696754736066718</c:v>
                </c:pt>
                <c:pt idx="27">
                  <c:v>0.62906215144238886</c:v>
                </c:pt>
                <c:pt idx="28">
                  <c:v>0.62489032608664563</c:v>
                </c:pt>
                <c:pt idx="29">
                  <c:v>0.62427742335298797</c:v>
                </c:pt>
                <c:pt idx="30">
                  <c:v>0.62773335250412343</c:v>
                </c:pt>
                <c:pt idx="31">
                  <c:v>0.6302202504018346</c:v>
                </c:pt>
                <c:pt idx="32">
                  <c:v>0.61450439864787521</c:v>
                </c:pt>
                <c:pt idx="33">
                  <c:v>0.60490036572443961</c:v>
                </c:pt>
                <c:pt idx="34">
                  <c:v>0.61171343898227593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46-4897-A0D4-B3D972B7D449}"/>
            </c:ext>
          </c:extLst>
        </c:ser>
        <c:ser>
          <c:idx val="3"/>
          <c:order val="1"/>
          <c:tx>
            <c:strRef>
              <c:f>'TechAnnex - Figures'!$I$554</c:f>
              <c:strCache>
                <c:ptCount val="1"/>
                <c:pt idx="0">
                  <c:v>Sheep and Beef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cat>
            <c:numRef>
              <c:f>'TechAnnex - Figures'!$J$552:$AR$552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'TechAnnex - Figures'!$J$554:$AR$554</c:f>
              <c:numCache>
                <c:formatCode>0.000</c:formatCode>
                <c:ptCount val="35"/>
                <c:pt idx="0">
                  <c:v>0.84445578532897481</c:v>
                </c:pt>
                <c:pt idx="1">
                  <c:v>0.83881601083447721</c:v>
                </c:pt>
                <c:pt idx="2">
                  <c:v>0.81731599240582264</c:v>
                </c:pt>
                <c:pt idx="3">
                  <c:v>0.81042197363251167</c:v>
                </c:pt>
                <c:pt idx="4">
                  <c:v>0.83916430646603246</c:v>
                </c:pt>
                <c:pt idx="5">
                  <c:v>0.83198182816336808</c:v>
                </c:pt>
                <c:pt idx="6">
                  <c:v>0.83377243792008238</c:v>
                </c:pt>
                <c:pt idx="7">
                  <c:v>0.8433769933311811</c:v>
                </c:pt>
                <c:pt idx="8">
                  <c:v>0.81368980166843452</c:v>
                </c:pt>
                <c:pt idx="9">
                  <c:v>0.80395956978929339</c:v>
                </c:pt>
                <c:pt idx="10">
                  <c:v>0.81046910037386211</c:v>
                </c:pt>
                <c:pt idx="11">
                  <c:v>0.78728529897652011</c:v>
                </c:pt>
                <c:pt idx="12">
                  <c:v>0.76003149817282933</c:v>
                </c:pt>
                <c:pt idx="13">
                  <c:v>0.76730628063656781</c:v>
                </c:pt>
                <c:pt idx="14">
                  <c:v>0.77555215351813989</c:v>
                </c:pt>
                <c:pt idx="15">
                  <c:v>0.78552481702664556</c:v>
                </c:pt>
                <c:pt idx="16">
                  <c:v>0.78660879235815073</c:v>
                </c:pt>
                <c:pt idx="17">
                  <c:v>0.75103473184740399</c:v>
                </c:pt>
                <c:pt idx="18">
                  <c:v>0.69783448625470734</c:v>
                </c:pt>
                <c:pt idx="19">
                  <c:v>0.67384896121895199</c:v>
                </c:pt>
                <c:pt idx="20">
                  <c:v>0.65263411191680165</c:v>
                </c:pt>
                <c:pt idx="21">
                  <c:v>0.63897988215134482</c:v>
                </c:pt>
                <c:pt idx="22">
                  <c:v>0.64316448030091244</c:v>
                </c:pt>
                <c:pt idx="23">
                  <c:v>0.62569182818693758</c:v>
                </c:pt>
                <c:pt idx="24">
                  <c:v>0.61149226492160424</c:v>
                </c:pt>
                <c:pt idx="25">
                  <c:v>0.59323494045810354</c:v>
                </c:pt>
                <c:pt idx="26">
                  <c:v>0.58224624632766231</c:v>
                </c:pt>
                <c:pt idx="27">
                  <c:v>0.58349250703056332</c:v>
                </c:pt>
                <c:pt idx="28">
                  <c:v>0.59284490006000956</c:v>
                </c:pt>
                <c:pt idx="29">
                  <c:v>0.60092125338696323</c:v>
                </c:pt>
                <c:pt idx="30">
                  <c:v>0.59332573586763226</c:v>
                </c:pt>
                <c:pt idx="31">
                  <c:v>0.59171740535350525</c:v>
                </c:pt>
                <c:pt idx="32">
                  <c:v>0.57882779990826283</c:v>
                </c:pt>
                <c:pt idx="33">
                  <c:v>0.56711693595390078</c:v>
                </c:pt>
                <c:pt idx="34">
                  <c:v>0.55591744873310611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946-4897-A0D4-B3D972B7D449}"/>
            </c:ext>
          </c:extLst>
        </c:ser>
        <c:ser>
          <c:idx val="2"/>
          <c:order val="2"/>
          <c:tx>
            <c:strRef>
              <c:f>'TechAnnex - Figures'!$I$555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cat>
            <c:numRef>
              <c:f>'TechAnnex - Figures'!$J$552:$AR$552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'TechAnnex - Figures'!$J$555:$AR$555</c:f>
              <c:numCache>
                <c:formatCode>0.000</c:formatCode>
                <c:ptCount val="35"/>
                <c:pt idx="0">
                  <c:v>2.9935583771332808E-2</c:v>
                </c:pt>
                <c:pt idx="1">
                  <c:v>3.1041530340709826E-2</c:v>
                </c:pt>
                <c:pt idx="2">
                  <c:v>3.0156170702131026E-2</c:v>
                </c:pt>
                <c:pt idx="3">
                  <c:v>2.8141785179199619E-2</c:v>
                </c:pt>
                <c:pt idx="4">
                  <c:v>2.9650723780104141E-2</c:v>
                </c:pt>
                <c:pt idx="5">
                  <c:v>2.9955623425602772E-2</c:v>
                </c:pt>
                <c:pt idx="6">
                  <c:v>3.0059891148515389E-2</c:v>
                </c:pt>
                <c:pt idx="7">
                  <c:v>3.2580252213724237E-2</c:v>
                </c:pt>
                <c:pt idx="8">
                  <c:v>3.4924196382837322E-2</c:v>
                </c:pt>
                <c:pt idx="9">
                  <c:v>3.7089592013935455E-2</c:v>
                </c:pt>
                <c:pt idx="10">
                  <c:v>3.7288110913564237E-2</c:v>
                </c:pt>
                <c:pt idx="11">
                  <c:v>3.6988962320046739E-2</c:v>
                </c:pt>
                <c:pt idx="12">
                  <c:v>3.6698693811792131E-2</c:v>
                </c:pt>
                <c:pt idx="13">
                  <c:v>3.7947140429292425E-2</c:v>
                </c:pt>
                <c:pt idx="14">
                  <c:v>3.8681543479833144E-2</c:v>
                </c:pt>
                <c:pt idx="15">
                  <c:v>3.7430893605542116E-2</c:v>
                </c:pt>
                <c:pt idx="16">
                  <c:v>3.5413452449152165E-2</c:v>
                </c:pt>
                <c:pt idx="17">
                  <c:v>3.2263628905185797E-2</c:v>
                </c:pt>
                <c:pt idx="18">
                  <c:v>2.8751498502571766E-2</c:v>
                </c:pt>
                <c:pt idx="19">
                  <c:v>2.7014159384177304E-2</c:v>
                </c:pt>
                <c:pt idx="20">
                  <c:v>2.6758611044035142E-2</c:v>
                </c:pt>
                <c:pt idx="21">
                  <c:v>2.5700425423441114E-2</c:v>
                </c:pt>
                <c:pt idx="22">
                  <c:v>2.5511643911530716E-2</c:v>
                </c:pt>
                <c:pt idx="23">
                  <c:v>2.4734665614909241E-2</c:v>
                </c:pt>
                <c:pt idx="24">
                  <c:v>2.3390123564873622E-2</c:v>
                </c:pt>
                <c:pt idx="25">
                  <c:v>2.1801224494902984E-2</c:v>
                </c:pt>
                <c:pt idx="26">
                  <c:v>2.1340593188756567E-2</c:v>
                </c:pt>
                <c:pt idx="27">
                  <c:v>2.1270819464631299E-2</c:v>
                </c:pt>
                <c:pt idx="28">
                  <c:v>2.1429445862435507E-2</c:v>
                </c:pt>
                <c:pt idx="29">
                  <c:v>2.0938274019903773E-2</c:v>
                </c:pt>
                <c:pt idx="30">
                  <c:v>2.099538630991055E-2</c:v>
                </c:pt>
                <c:pt idx="31">
                  <c:v>2.0997406554095713E-2</c:v>
                </c:pt>
                <c:pt idx="32">
                  <c:v>2.0409732644324854E-2</c:v>
                </c:pt>
                <c:pt idx="33">
                  <c:v>1.9063624689804062E-2</c:v>
                </c:pt>
                <c:pt idx="34">
                  <c:v>1.8746388574456593E-2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946-4897-A0D4-B3D972B7D4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33446464"/>
        <c:axId val="826904895"/>
      </c:areaChart>
      <c:dateAx>
        <c:axId val="1933446464"/>
        <c:scaling>
          <c:orientation val="minMax"/>
        </c:scaling>
        <c:delete val="0"/>
        <c:axPos val="b"/>
        <c:numFmt formatCode="General" sourceLinked="0"/>
        <c:majorTickMark val="none"/>
        <c:minorTickMark val="out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26904895"/>
        <c:crossesAt val="0"/>
        <c:auto val="0"/>
        <c:lblOffset val="100"/>
        <c:baseTimeUnit val="days"/>
        <c:majorUnit val="5"/>
        <c:majorTimeUnit val="days"/>
        <c:minorUnit val="1"/>
      </c:dateAx>
      <c:valAx>
        <c:axId val="8269048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D9D9D9"/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206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1">
                    <a:solidFill>
                      <a:srgbClr val="002060"/>
                    </a:solidFill>
                  </a:rPr>
                  <a:t>MtCH</a:t>
                </a:r>
                <a:r>
                  <a:rPr lang="en-US" sz="1000" b="1" baseline="-25000">
                    <a:solidFill>
                      <a:srgbClr val="002060"/>
                    </a:solidFill>
                  </a:rPr>
                  <a:t>4</a:t>
                </a:r>
                <a:endParaRPr lang="en-US" sz="1000" b="1">
                  <a:solidFill>
                    <a:srgbClr val="002060"/>
                  </a:solidFill>
                </a:endParaRPr>
              </a:p>
            </c:rich>
          </c:tx>
          <c:layout>
            <c:manualLayout>
              <c:xMode val="edge"/>
              <c:yMode val="edge"/>
              <c:x val="3.3405381051482302E-2"/>
              <c:y val="0.3358438532976546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206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3344646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4860172935235891E-2"/>
          <c:y val="0.8697897130400466"/>
          <c:w val="0.91961436657843676"/>
          <c:h val="0.1302102740589920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rgbClr val="00206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702912108024566"/>
          <c:y val="4.7666166234475227E-2"/>
          <c:w val="0.80100764631715948"/>
          <c:h val="0.64354810137896845"/>
        </c:manualLayout>
      </c:layout>
      <c:lineChart>
        <c:grouping val="standard"/>
        <c:varyColors val="0"/>
        <c:ser>
          <c:idx val="0"/>
          <c:order val="0"/>
          <c:tx>
            <c:strRef>
              <c:f>'TechAnnex - Figures'!$I$573</c:f>
              <c:strCache>
                <c:ptCount val="1"/>
                <c:pt idx="0">
                  <c:v>Target accounting (Forests)</c:v>
                </c:pt>
              </c:strCache>
            </c:strRef>
          </c:tx>
          <c:spPr>
            <a:ln w="381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'TechAnnex - Figures'!$J$572:$AR$572</c15:sqref>
                  </c15:fullRef>
                </c:ext>
              </c:extLst>
              <c:f>'TechAnnex - Figures'!$AB$572:$AR$572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'TechAnnex - Figures'!$J$573:$AR$573</c15:sqref>
                  </c15:fullRef>
                </c:ext>
              </c:extLst>
              <c:f>'TechAnnex - Figures'!$AB$573:$AR$573</c:f>
              <c:numCache>
                <c:formatCode>0.0</c:formatCode>
                <c:ptCount val="17"/>
                <c:pt idx="12">
                  <c:v>-6.5165670466541101</c:v>
                </c:pt>
                <c:pt idx="13">
                  <c:v>-8.1880910763017098</c:v>
                </c:pt>
                <c:pt idx="14">
                  <c:v>-7.6810477756394056</c:v>
                </c:pt>
                <c:pt idx="15">
                  <c:v>-6.0140857560062244</c:v>
                </c:pt>
                <c:pt idx="16" formatCode="0.00">
                  <c:v>-7.1305636550609952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E6-403C-B0F0-6102930321E1}"/>
            </c:ext>
          </c:extLst>
        </c:ser>
        <c:ser>
          <c:idx val="1"/>
          <c:order val="1"/>
          <c:tx>
            <c:strRef>
              <c:f>'TechAnnex - Figures'!$I$574</c:f>
              <c:strCache>
                <c:ptCount val="1"/>
                <c:pt idx="0">
                  <c:v>GHG Inventory (LULUCF)</c:v>
                </c:pt>
              </c:strCache>
            </c:strRef>
          </c:tx>
          <c:spPr>
            <a:ln w="3810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'TechAnnex - Figures'!$J$572:$AR$572</c15:sqref>
                  </c15:fullRef>
                </c:ext>
              </c:extLst>
              <c:f>'TechAnnex - Figures'!$AB$572:$AR$572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'TechAnnex - Figures'!$J$574:$AR$574</c15:sqref>
                  </c15:fullRef>
                </c:ext>
              </c:extLst>
              <c:f>'TechAnnex - Figures'!$AB$574:$AR$574</c:f>
              <c:numCache>
                <c:formatCode>0.0</c:formatCode>
                <c:ptCount val="17"/>
                <c:pt idx="0">
                  <c:v>-28.713259205089049</c:v>
                </c:pt>
                <c:pt idx="1">
                  <c:v>-27.545429803429617</c:v>
                </c:pt>
                <c:pt idx="2">
                  <c:v>-28.493140731480374</c:v>
                </c:pt>
                <c:pt idx="3">
                  <c:v>-28.600192144484918</c:v>
                </c:pt>
                <c:pt idx="4">
                  <c:v>-25.372706262304551</c:v>
                </c:pt>
                <c:pt idx="5">
                  <c:v>-25.139800316841985</c:v>
                </c:pt>
                <c:pt idx="6">
                  <c:v>-25.104870445526405</c:v>
                </c:pt>
                <c:pt idx="7">
                  <c:v>-25.211796146138962</c:v>
                </c:pt>
                <c:pt idx="8">
                  <c:v>-24.669414224863342</c:v>
                </c:pt>
                <c:pt idx="9">
                  <c:v>-23.816153248656661</c:v>
                </c:pt>
                <c:pt idx="10">
                  <c:v>-22.867456219252244</c:v>
                </c:pt>
                <c:pt idx="11">
                  <c:v>-22.164656648223165</c:v>
                </c:pt>
                <c:pt idx="12">
                  <c:v>-21.749514573021138</c:v>
                </c:pt>
                <c:pt idx="13">
                  <c:v>-22.071318942656266</c:v>
                </c:pt>
                <c:pt idx="14">
                  <c:v>-19.867064167067991</c:v>
                </c:pt>
                <c:pt idx="15">
                  <c:v>-19.96645869728615</c:v>
                </c:pt>
                <c:pt idx="16">
                  <c:v>-20.977479609910169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E6-403C-B0F0-6102930321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74675568"/>
        <c:axId val="812998480"/>
      </c:lineChart>
      <c:catAx>
        <c:axId val="774675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rgbClr val="AFC7D0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accent3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12998480"/>
        <c:crosses val="autoZero"/>
        <c:auto val="1"/>
        <c:lblAlgn val="ctr"/>
        <c:lblOffset val="100"/>
        <c:tickLblSkip val="1"/>
        <c:noMultiLvlLbl val="0"/>
      </c:catAx>
      <c:valAx>
        <c:axId val="812998480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rgbClr val="AFC7D0"/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accent3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b="1"/>
                  <a:t>MtCO</a:t>
                </a:r>
                <a:r>
                  <a:rPr lang="en-NZ" b="1" baseline="-25000"/>
                  <a:t>2</a:t>
                </a:r>
                <a:r>
                  <a:rPr lang="en-NZ" b="1"/>
                  <a:t>e</a:t>
                </a:r>
              </a:p>
            </c:rich>
          </c:tx>
          <c:layout>
            <c:manualLayout>
              <c:xMode val="edge"/>
              <c:yMode val="edge"/>
              <c:x val="2.8409397047198349E-2"/>
              <c:y val="0.2699993732175874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accent3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accent3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467556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accent3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accent3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42225773253576"/>
          <c:y val="4.2759961127308066E-2"/>
          <c:w val="0.82364541416282766"/>
          <c:h val="0.65434082881184086"/>
        </c:manualLayout>
      </c:layout>
      <c:areaChart>
        <c:grouping val="stacked"/>
        <c:varyColors val="0"/>
        <c:ser>
          <c:idx val="1"/>
          <c:order val="0"/>
          <c:tx>
            <c:strRef>
              <c:f>'TechAnnex - Figures'!$I$455</c:f>
              <c:strCache>
                <c:ptCount val="1"/>
                <c:pt idx="0">
                  <c:v>Solid waste disposal at municipal landfills</c:v>
                </c:pt>
              </c:strCache>
            </c:strRef>
          </c:tx>
          <c:spPr>
            <a:solidFill>
              <a:srgbClr val="EF4E7E"/>
            </a:solidFill>
            <a:ln w="25400">
              <a:noFill/>
            </a:ln>
            <a:effectLst/>
          </c:spPr>
          <c:cat>
            <c:numRef>
              <c:f>'TechAnnex - Figures'!$J$454:$AR$454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'TechAnnex - Figures'!$J$455:$AR$455</c:f>
              <c:numCache>
                <c:formatCode>0.00</c:formatCode>
                <c:ptCount val="35"/>
                <c:pt idx="0">
                  <c:v>1.7435425198458092</c:v>
                </c:pt>
                <c:pt idx="1">
                  <c:v>1.816504722285903</c:v>
                </c:pt>
                <c:pt idx="2">
                  <c:v>1.8909134178123341</c:v>
                </c:pt>
                <c:pt idx="3">
                  <c:v>1.9666120294247311</c:v>
                </c:pt>
                <c:pt idx="4">
                  <c:v>1.9486522138355471</c:v>
                </c:pt>
                <c:pt idx="5">
                  <c:v>2.0246233099644297</c:v>
                </c:pt>
                <c:pt idx="6">
                  <c:v>2.1018163350716277</c:v>
                </c:pt>
                <c:pt idx="7">
                  <c:v>2.1533635703495961</c:v>
                </c:pt>
                <c:pt idx="8">
                  <c:v>2.1648757055635439</c:v>
                </c:pt>
                <c:pt idx="9">
                  <c:v>2.1817652298902885</c:v>
                </c:pt>
                <c:pt idx="10">
                  <c:v>2.2031928711668711</c:v>
                </c:pt>
                <c:pt idx="11">
                  <c:v>2.227319474705785</c:v>
                </c:pt>
                <c:pt idx="12">
                  <c:v>2.2548885808503858</c:v>
                </c:pt>
                <c:pt idx="13">
                  <c:v>2.1910137400558769</c:v>
                </c:pt>
                <c:pt idx="14">
                  <c:v>2.2094193808463634</c:v>
                </c:pt>
                <c:pt idx="15">
                  <c:v>2.2045173367288982</c:v>
                </c:pt>
                <c:pt idx="16">
                  <c:v>2.1688741362854951</c:v>
                </c:pt>
                <c:pt idx="17">
                  <c:v>2.1404166615944265</c:v>
                </c:pt>
                <c:pt idx="18">
                  <c:v>2.0995318767280606</c:v>
                </c:pt>
                <c:pt idx="19">
                  <c:v>2.0465368056755344</c:v>
                </c:pt>
                <c:pt idx="20">
                  <c:v>2.0051028996339051</c:v>
                </c:pt>
                <c:pt idx="21">
                  <c:v>1.9081632794072247</c:v>
                </c:pt>
                <c:pt idx="22">
                  <c:v>1.8387070297255508</c:v>
                </c:pt>
                <c:pt idx="23">
                  <c:v>1.7860355602809475</c:v>
                </c:pt>
                <c:pt idx="24">
                  <c:v>1.7368978882936228</c:v>
                </c:pt>
                <c:pt idx="25">
                  <c:v>1.6904269341929232</c:v>
                </c:pt>
                <c:pt idx="26">
                  <c:v>1.6494163134470576</c:v>
                </c:pt>
                <c:pt idx="27">
                  <c:v>1.6110449097707977</c:v>
                </c:pt>
                <c:pt idx="28">
                  <c:v>1.5620135870980099</c:v>
                </c:pt>
                <c:pt idx="29">
                  <c:v>1.522632069953197</c:v>
                </c:pt>
                <c:pt idx="30">
                  <c:v>1.4835644621515898</c:v>
                </c:pt>
                <c:pt idx="31">
                  <c:v>1.438105101405234</c:v>
                </c:pt>
                <c:pt idx="32">
                  <c:v>1.4079467382666171</c:v>
                </c:pt>
                <c:pt idx="33">
                  <c:v>1.3857505147634606</c:v>
                </c:pt>
                <c:pt idx="34">
                  <c:v>1.3637361765012104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E3-40A8-A380-E0626C25DADB}"/>
            </c:ext>
          </c:extLst>
        </c:ser>
        <c:ser>
          <c:idx val="0"/>
          <c:order val="1"/>
          <c:tx>
            <c:strRef>
              <c:f>'TechAnnex - Figures'!$I$456</c:f>
              <c:strCache>
                <c:ptCount val="1"/>
                <c:pt idx="0">
                  <c:v>Solid waste disposal at non-municipal landfills</c:v>
                </c:pt>
              </c:strCache>
            </c:strRef>
          </c:tx>
          <c:spPr>
            <a:solidFill>
              <a:srgbClr val="0061A3"/>
            </a:solidFill>
            <a:ln w="25400">
              <a:noFill/>
            </a:ln>
            <a:effectLst/>
          </c:spPr>
          <c:cat>
            <c:numRef>
              <c:f>'TechAnnex - Figures'!$J$454:$AR$454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'TechAnnex - Figures'!$J$456:$AR$456</c:f>
              <c:numCache>
                <c:formatCode>0.00</c:formatCode>
                <c:ptCount val="35"/>
                <c:pt idx="0">
                  <c:v>0.90328547706936013</c:v>
                </c:pt>
                <c:pt idx="1">
                  <c:v>0.9141322792683495</c:v>
                </c:pt>
                <c:pt idx="2">
                  <c:v>0.92354609788937692</c:v>
                </c:pt>
                <c:pt idx="3">
                  <c:v>0.93112593864133053</c:v>
                </c:pt>
                <c:pt idx="4">
                  <c:v>0.93963859172709363</c:v>
                </c:pt>
                <c:pt idx="5">
                  <c:v>0.93827917645805869</c:v>
                </c:pt>
                <c:pt idx="6">
                  <c:v>0.93739270562439225</c:v>
                </c:pt>
                <c:pt idx="7">
                  <c:v>0.93511510967596634</c:v>
                </c:pt>
                <c:pt idx="8">
                  <c:v>0.93813591535050611</c:v>
                </c:pt>
                <c:pt idx="9">
                  <c:v>0.94569242229243933</c:v>
                </c:pt>
                <c:pt idx="10">
                  <c:v>0.95713759487470362</c:v>
                </c:pt>
                <c:pt idx="11">
                  <c:v>0.96564078345890703</c:v>
                </c:pt>
                <c:pt idx="12">
                  <c:v>0.97092102306206973</c:v>
                </c:pt>
                <c:pt idx="13">
                  <c:v>0.97340459558843861</c:v>
                </c:pt>
                <c:pt idx="14">
                  <c:v>0.97303990180280953</c:v>
                </c:pt>
                <c:pt idx="15">
                  <c:v>0.97431599863527119</c:v>
                </c:pt>
                <c:pt idx="16">
                  <c:v>0.9747478337010359</c:v>
                </c:pt>
                <c:pt idx="17">
                  <c:v>0.97616357067328086</c:v>
                </c:pt>
                <c:pt idx="18">
                  <c:v>0.97711023752790793</c:v>
                </c:pt>
                <c:pt idx="19">
                  <c:v>0.97639494127902315</c:v>
                </c:pt>
                <c:pt idx="20">
                  <c:v>0.97423245474565301</c:v>
                </c:pt>
                <c:pt idx="21">
                  <c:v>0.97272372598632928</c:v>
                </c:pt>
                <c:pt idx="22">
                  <c:v>0.97013197043769051</c:v>
                </c:pt>
                <c:pt idx="23">
                  <c:v>0.96853422802762101</c:v>
                </c:pt>
                <c:pt idx="24">
                  <c:v>0.96649835674560625</c:v>
                </c:pt>
                <c:pt idx="25">
                  <c:v>0.96552338773827007</c:v>
                </c:pt>
                <c:pt idx="26">
                  <c:v>0.96458934847902222</c:v>
                </c:pt>
                <c:pt idx="27">
                  <c:v>0.965181092909011</c:v>
                </c:pt>
                <c:pt idx="28">
                  <c:v>0.9642844942019303</c:v>
                </c:pt>
                <c:pt idx="29">
                  <c:v>0.96328096906878669</c:v>
                </c:pt>
                <c:pt idx="30">
                  <c:v>0.96258922499491362</c:v>
                </c:pt>
                <c:pt idx="31">
                  <c:v>0.96260251868262214</c:v>
                </c:pt>
                <c:pt idx="32">
                  <c:v>0.96282631515904127</c:v>
                </c:pt>
                <c:pt idx="33">
                  <c:v>0.96256799056379938</c:v>
                </c:pt>
                <c:pt idx="34">
                  <c:v>0.96338481920250818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2E3-40A8-A380-E0626C25DADB}"/>
            </c:ext>
          </c:extLst>
        </c:ser>
        <c:ser>
          <c:idx val="3"/>
          <c:order val="2"/>
          <c:tx>
            <c:strRef>
              <c:f>'TechAnnex - Figures'!$I$457</c:f>
              <c:strCache>
                <c:ptCount val="1"/>
                <c:pt idx="0">
                  <c:v>Composting &amp; anaerobic digestion</c:v>
                </c:pt>
              </c:strCache>
            </c:strRef>
          </c:tx>
          <c:spPr>
            <a:solidFill>
              <a:srgbClr val="6AC17B"/>
            </a:solidFill>
            <a:ln>
              <a:noFill/>
            </a:ln>
            <a:effectLst/>
          </c:spPr>
          <c:cat>
            <c:numRef>
              <c:f>'TechAnnex - Figures'!$J$454:$AR$454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'TechAnnex - Figures'!$J$457:$AR$457</c:f>
              <c:numCache>
                <c:formatCode>0.00</c:formatCode>
                <c:ptCount val="35"/>
                <c:pt idx="0">
                  <c:v>4.8075106123076968E-3</c:v>
                </c:pt>
                <c:pt idx="1">
                  <c:v>4.9036608245538503E-3</c:v>
                </c:pt>
                <c:pt idx="2">
                  <c:v>5.0017340410449277E-3</c:v>
                </c:pt>
                <c:pt idx="3">
                  <c:v>5.1017687218658254E-3</c:v>
                </c:pt>
                <c:pt idx="4">
                  <c:v>5.2038040963031428E-3</c:v>
                </c:pt>
                <c:pt idx="5">
                  <c:v>5.3078801782292058E-3</c:v>
                </c:pt>
                <c:pt idx="6">
                  <c:v>5.4140377817937903E-3</c:v>
                </c:pt>
                <c:pt idx="7">
                  <c:v>5.5223185374296659E-3</c:v>
                </c:pt>
                <c:pt idx="8">
                  <c:v>5.6327649081782593E-3</c:v>
                </c:pt>
                <c:pt idx="9">
                  <c:v>5.7454202063418249E-3</c:v>
                </c:pt>
                <c:pt idx="10">
                  <c:v>5.8603286104686615E-3</c:v>
                </c:pt>
                <c:pt idx="11">
                  <c:v>5.9775351826780341E-3</c:v>
                </c:pt>
                <c:pt idx="12">
                  <c:v>6.0970858863315944E-3</c:v>
                </c:pt>
                <c:pt idx="13">
                  <c:v>6.2190276040582273E-3</c:v>
                </c:pt>
                <c:pt idx="14">
                  <c:v>6.3434081561393914E-3</c:v>
                </c:pt>
                <c:pt idx="15">
                  <c:v>6.4702763192621797E-3</c:v>
                </c:pt>
                <c:pt idx="16">
                  <c:v>6.5996818456474223E-3</c:v>
                </c:pt>
                <c:pt idx="17">
                  <c:v>6.7316754825603705E-3</c:v>
                </c:pt>
                <c:pt idx="18">
                  <c:v>6.8663089922115792E-3</c:v>
                </c:pt>
                <c:pt idx="19">
                  <c:v>8.9262016898750528E-3</c:v>
                </c:pt>
                <c:pt idx="20">
                  <c:v>1.2496682365825074E-2</c:v>
                </c:pt>
                <c:pt idx="21">
                  <c:v>1.7495355312155101E-2</c:v>
                </c:pt>
                <c:pt idx="22">
                  <c:v>2.1869194140193875E-2</c:v>
                </c:pt>
                <c:pt idx="23">
                  <c:v>2.7336492675242349E-2</c:v>
                </c:pt>
                <c:pt idx="24">
                  <c:v>3.2803791210290818E-2</c:v>
                </c:pt>
                <c:pt idx="25">
                  <c:v>3.9364549452348983E-2</c:v>
                </c:pt>
                <c:pt idx="26">
                  <c:v>4.7237459342818783E-2</c:v>
                </c:pt>
                <c:pt idx="27">
                  <c:v>5.4323078244241589E-2</c:v>
                </c:pt>
                <c:pt idx="28">
                  <c:v>5.9755386068665747E-2</c:v>
                </c:pt>
                <c:pt idx="29">
                  <c:v>6.6754339999999995E-2</c:v>
                </c:pt>
                <c:pt idx="30">
                  <c:v>7.0092056999999999E-2</c:v>
                </c:pt>
                <c:pt idx="31">
                  <c:v>7.3071682220132522E-2</c:v>
                </c:pt>
                <c:pt idx="32">
                  <c:v>7.6340238725110116E-2</c:v>
                </c:pt>
                <c:pt idx="33">
                  <c:v>8.1572695847056675E-2</c:v>
                </c:pt>
                <c:pt idx="34">
                  <c:v>8.7543985483129666E-2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2E3-40A8-A380-E0626C25DADB}"/>
            </c:ext>
          </c:extLst>
        </c:ser>
        <c:ser>
          <c:idx val="6"/>
          <c:order val="3"/>
          <c:tx>
            <c:strRef>
              <c:f>'TechAnnex - Figures'!$I$458</c:f>
              <c:strCache>
                <c:ptCount val="1"/>
                <c:pt idx="0">
                  <c:v>Waste incineration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cat>
            <c:numRef>
              <c:f>'TechAnnex - Figures'!$J$454:$AR$454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'TechAnnex - Figures'!$J$458:$AR$458</c:f>
              <c:numCache>
                <c:formatCode>0.00</c:formatCode>
                <c:ptCount val="35"/>
                <c:pt idx="0">
                  <c:v>1.3863274558637164E-2</c:v>
                </c:pt>
                <c:pt idx="1">
                  <c:v>1.3863274558637164E-2</c:v>
                </c:pt>
                <c:pt idx="2">
                  <c:v>1.3848564558637167E-2</c:v>
                </c:pt>
                <c:pt idx="3">
                  <c:v>1.3730884558637165E-2</c:v>
                </c:pt>
                <c:pt idx="4">
                  <c:v>1.3730884558637165E-2</c:v>
                </c:pt>
                <c:pt idx="5">
                  <c:v>1.3554129198637166E-2</c:v>
                </c:pt>
                <c:pt idx="6">
                  <c:v>1.3171669198637164E-2</c:v>
                </c:pt>
                <c:pt idx="7">
                  <c:v>1.3171669198637164E-2</c:v>
                </c:pt>
                <c:pt idx="8">
                  <c:v>1.2971613198637166E-2</c:v>
                </c:pt>
                <c:pt idx="9">
                  <c:v>1.2318489198637164E-2</c:v>
                </c:pt>
                <c:pt idx="10">
                  <c:v>1.1649184198637164E-2</c:v>
                </c:pt>
                <c:pt idx="11">
                  <c:v>6.6477841986371687E-3</c:v>
                </c:pt>
                <c:pt idx="12">
                  <c:v>6.0499697986371691E-3</c:v>
                </c:pt>
                <c:pt idx="13">
                  <c:v>5.4851057986371674E-3</c:v>
                </c:pt>
                <c:pt idx="14">
                  <c:v>5.4262657986371681E-3</c:v>
                </c:pt>
                <c:pt idx="15">
                  <c:v>4.323015798637168E-3</c:v>
                </c:pt>
                <c:pt idx="16">
                  <c:v>3.0748945865159564E-3</c:v>
                </c:pt>
                <c:pt idx="17">
                  <c:v>1.5498792567476851E-3</c:v>
                </c:pt>
                <c:pt idx="18">
                  <c:v>1.5588440720833334E-3</c:v>
                </c:pt>
                <c:pt idx="19">
                  <c:v>1.5588440720833334E-3</c:v>
                </c:pt>
                <c:pt idx="20">
                  <c:v>1.5588440720833334E-3</c:v>
                </c:pt>
                <c:pt idx="21">
                  <c:v>1.5588440720833334E-3</c:v>
                </c:pt>
                <c:pt idx="22">
                  <c:v>1.5588440720833334E-3</c:v>
                </c:pt>
                <c:pt idx="23">
                  <c:v>1.5588440720833334E-3</c:v>
                </c:pt>
                <c:pt idx="24">
                  <c:v>1.5588440720833334E-3</c:v>
                </c:pt>
                <c:pt idx="25">
                  <c:v>1.5588440720833334E-3</c:v>
                </c:pt>
                <c:pt idx="26">
                  <c:v>1.5588440720833334E-3</c:v>
                </c:pt>
                <c:pt idx="27">
                  <c:v>1.5588440720833334E-3</c:v>
                </c:pt>
                <c:pt idx="28">
                  <c:v>1.5588440720833334E-3</c:v>
                </c:pt>
                <c:pt idx="29">
                  <c:v>1.5588440720833334E-3</c:v>
                </c:pt>
                <c:pt idx="30">
                  <c:v>1.5588440720833334E-3</c:v>
                </c:pt>
                <c:pt idx="31">
                  <c:v>1.5588440720833334E-3</c:v>
                </c:pt>
                <c:pt idx="32">
                  <c:v>1.5588440720833334E-3</c:v>
                </c:pt>
                <c:pt idx="33">
                  <c:v>1.5588440720833334E-3</c:v>
                </c:pt>
                <c:pt idx="34">
                  <c:v>1.5588440720833334E-3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2E3-40A8-A380-E0626C25DADB}"/>
            </c:ext>
          </c:extLst>
        </c:ser>
        <c:ser>
          <c:idx val="7"/>
          <c:order val="4"/>
          <c:tx>
            <c:strRef>
              <c:f>'TechAnnex - Figures'!$I$459</c:f>
              <c:strCache>
                <c:ptCount val="1"/>
                <c:pt idx="0">
                  <c:v>Open burning of waste</c:v>
                </c:pt>
              </c:strCache>
            </c:strRef>
          </c:tx>
          <c:spPr>
            <a:solidFill>
              <a:srgbClr val="FEA54A"/>
            </a:solidFill>
            <a:ln>
              <a:noFill/>
            </a:ln>
            <a:effectLst/>
          </c:spPr>
          <c:cat>
            <c:numRef>
              <c:f>'TechAnnex - Figures'!$J$454:$AR$454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'TechAnnex - Figures'!$J$459:$AR$459</c:f>
              <c:numCache>
                <c:formatCode>0.00</c:formatCode>
                <c:ptCount val="35"/>
                <c:pt idx="0">
                  <c:v>0.33636223855769914</c:v>
                </c:pt>
                <c:pt idx="1">
                  <c:v>0.33379975231105685</c:v>
                </c:pt>
                <c:pt idx="2">
                  <c:v>0.3297634486105479</c:v>
                </c:pt>
                <c:pt idx="3">
                  <c:v>0.33632316018603658</c:v>
                </c:pt>
                <c:pt idx="4">
                  <c:v>0.28849441598779202</c:v>
                </c:pt>
                <c:pt idx="5">
                  <c:v>0.28560523493647427</c:v>
                </c:pt>
                <c:pt idx="6">
                  <c:v>0.27439178533788855</c:v>
                </c:pt>
                <c:pt idx="7">
                  <c:v>0.29466862378745085</c:v>
                </c:pt>
                <c:pt idx="8">
                  <c:v>0.31494546223701309</c:v>
                </c:pt>
                <c:pt idx="9">
                  <c:v>0.33522230068657544</c:v>
                </c:pt>
                <c:pt idx="10">
                  <c:v>0.32079406908000824</c:v>
                </c:pt>
                <c:pt idx="11">
                  <c:v>0.30636583747344104</c:v>
                </c:pt>
                <c:pt idx="12">
                  <c:v>0.29193760586687384</c:v>
                </c:pt>
                <c:pt idx="13">
                  <c:v>0.27430734719388605</c:v>
                </c:pt>
                <c:pt idx="14">
                  <c:v>0.27643427111323499</c:v>
                </c:pt>
                <c:pt idx="15">
                  <c:v>0.26800184912957886</c:v>
                </c:pt>
                <c:pt idx="16">
                  <c:v>0.26869767314365983</c:v>
                </c:pt>
                <c:pt idx="17">
                  <c:v>0.26348338845178093</c:v>
                </c:pt>
                <c:pt idx="18">
                  <c:v>0.25197979084623084</c:v>
                </c:pt>
                <c:pt idx="19">
                  <c:v>0.24669698728095457</c:v>
                </c:pt>
                <c:pt idx="20">
                  <c:v>0.24910975951986195</c:v>
                </c:pt>
                <c:pt idx="21">
                  <c:v>0.24134219087767556</c:v>
                </c:pt>
                <c:pt idx="22">
                  <c:v>0.2419851039897887</c:v>
                </c:pt>
                <c:pt idx="23">
                  <c:v>0.23585806999149178</c:v>
                </c:pt>
                <c:pt idx="24">
                  <c:v>0.2361172419557459</c:v>
                </c:pt>
                <c:pt idx="25">
                  <c:v>0.22998087713529711</c:v>
                </c:pt>
                <c:pt idx="26">
                  <c:v>0.23092735829965999</c:v>
                </c:pt>
                <c:pt idx="27">
                  <c:v>0.21802388141314752</c:v>
                </c:pt>
                <c:pt idx="28">
                  <c:v>0.21150519965125436</c:v>
                </c:pt>
                <c:pt idx="29">
                  <c:v>0.20650259642450411</c:v>
                </c:pt>
                <c:pt idx="30">
                  <c:v>0.20545044681194424</c:v>
                </c:pt>
                <c:pt idx="31">
                  <c:v>0.20732773412796118</c:v>
                </c:pt>
                <c:pt idx="32">
                  <c:v>0.19665828736881524</c:v>
                </c:pt>
                <c:pt idx="33">
                  <c:v>0.19304102232532505</c:v>
                </c:pt>
                <c:pt idx="34">
                  <c:v>0.19140621561070462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2E3-40A8-A380-E0626C25DADB}"/>
            </c:ext>
          </c:extLst>
        </c:ser>
        <c:ser>
          <c:idx val="8"/>
          <c:order val="5"/>
          <c:tx>
            <c:strRef>
              <c:f>'TechAnnex - Figures'!$I$460</c:f>
              <c:strCache>
                <c:ptCount val="1"/>
                <c:pt idx="0">
                  <c:v>Wastewater treatment and discharge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numRef>
              <c:f>'TechAnnex - Figures'!$J$454:$AR$454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'TechAnnex - Figures'!$J$460:$AR$460</c:f>
              <c:numCache>
                <c:formatCode>0.00</c:formatCode>
                <c:ptCount val="35"/>
                <c:pt idx="0">
                  <c:v>0.32660985751909777</c:v>
                </c:pt>
                <c:pt idx="1">
                  <c:v>0.33729137440084178</c:v>
                </c:pt>
                <c:pt idx="2">
                  <c:v>0.34384780204988885</c:v>
                </c:pt>
                <c:pt idx="3">
                  <c:v>0.34420057296823353</c:v>
                </c:pt>
                <c:pt idx="4">
                  <c:v>0.35061941810695191</c:v>
                </c:pt>
                <c:pt idx="5">
                  <c:v>0.35831397613584992</c:v>
                </c:pt>
                <c:pt idx="6">
                  <c:v>0.36222316105632296</c:v>
                </c:pt>
                <c:pt idx="7">
                  <c:v>0.36640454181159832</c:v>
                </c:pt>
                <c:pt idx="8">
                  <c:v>0.36304427458715588</c:v>
                </c:pt>
                <c:pt idx="9">
                  <c:v>0.35096949749439771</c:v>
                </c:pt>
                <c:pt idx="10">
                  <c:v>0.35343238212633554</c:v>
                </c:pt>
                <c:pt idx="11">
                  <c:v>0.34911582181383005</c:v>
                </c:pt>
                <c:pt idx="12">
                  <c:v>0.34171335019050986</c:v>
                </c:pt>
                <c:pt idx="13">
                  <c:v>0.34373377122987658</c:v>
                </c:pt>
                <c:pt idx="14">
                  <c:v>0.34991551795998721</c:v>
                </c:pt>
                <c:pt idx="15">
                  <c:v>0.34725287387588244</c:v>
                </c:pt>
                <c:pt idx="16">
                  <c:v>0.34106181037842576</c:v>
                </c:pt>
                <c:pt idx="17">
                  <c:v>0.3460912918068792</c:v>
                </c:pt>
                <c:pt idx="18">
                  <c:v>0.34839341700293536</c:v>
                </c:pt>
                <c:pt idx="19">
                  <c:v>0.3460735727962011</c:v>
                </c:pt>
                <c:pt idx="20">
                  <c:v>0.34778741953150988</c:v>
                </c:pt>
                <c:pt idx="21">
                  <c:v>0.3478216719190888</c:v>
                </c:pt>
                <c:pt idx="22">
                  <c:v>0.34828169668358644</c:v>
                </c:pt>
                <c:pt idx="23">
                  <c:v>0.35169860890675853</c:v>
                </c:pt>
                <c:pt idx="24">
                  <c:v>0.35768396520281126</c:v>
                </c:pt>
                <c:pt idx="25">
                  <c:v>0.36720227080944912</c:v>
                </c:pt>
                <c:pt idx="26">
                  <c:v>0.36978499297559397</c:v>
                </c:pt>
                <c:pt idx="27">
                  <c:v>0.37711107728052989</c:v>
                </c:pt>
                <c:pt idx="28">
                  <c:v>0.38310825650671415</c:v>
                </c:pt>
                <c:pt idx="29">
                  <c:v>0.38913435828174464</c:v>
                </c:pt>
                <c:pt idx="30">
                  <c:v>0.39192852382727195</c:v>
                </c:pt>
                <c:pt idx="31">
                  <c:v>0.39308973540928843</c:v>
                </c:pt>
                <c:pt idx="32">
                  <c:v>0.3937224636959874</c:v>
                </c:pt>
                <c:pt idx="33">
                  <c:v>0.39865150679330369</c:v>
                </c:pt>
                <c:pt idx="34">
                  <c:v>0.40145554558901531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2E3-40A8-A380-E0626C25DA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53636512"/>
        <c:axId val="1194462672"/>
      </c:areaChart>
      <c:catAx>
        <c:axId val="1653636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94462672"/>
        <c:crosses val="autoZero"/>
        <c:auto val="1"/>
        <c:lblAlgn val="ctr"/>
        <c:lblOffset val="100"/>
        <c:tickLblSkip val="5"/>
        <c:noMultiLvlLbl val="0"/>
      </c:catAx>
      <c:valAx>
        <c:axId val="1194462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206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2060"/>
                    </a:solidFill>
                  </a:rPr>
                  <a:t>MtCO</a:t>
                </a:r>
                <a:r>
                  <a:rPr lang="en-US" b="1" baseline="-25000">
                    <a:solidFill>
                      <a:srgbClr val="002060"/>
                    </a:solidFill>
                  </a:rPr>
                  <a:t>2</a:t>
                </a:r>
                <a:r>
                  <a:rPr lang="en-US" b="1">
                    <a:solidFill>
                      <a:srgbClr val="002060"/>
                    </a:solidFill>
                  </a:rPr>
                  <a:t>e</a:t>
                </a:r>
              </a:p>
            </c:rich>
          </c:tx>
          <c:layout>
            <c:manualLayout>
              <c:xMode val="edge"/>
              <c:yMode val="edge"/>
              <c:x val="2.716824540342597E-2"/>
              <c:y val="0.2969446262497207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206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53636512"/>
        <c:crosses val="autoZero"/>
        <c:crossBetween val="midCat"/>
        <c:majorUnit val="1"/>
        <c:minorUnit val="0.5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3.9970043408122016E-3"/>
          <c:y val="0.81486944452687116"/>
          <c:w val="0.99600299565918782"/>
          <c:h val="0.1805619397357033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rgbClr val="00206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areaChart>
        <c:grouping val="stacked"/>
        <c:varyColors val="0"/>
        <c:ser>
          <c:idx val="0"/>
          <c:order val="0"/>
          <c:tx>
            <c:strRef>
              <c:f>'TechAnnex - Figures'!$I$478</c:f>
              <c:strCache>
                <c:ptCount val="1"/>
                <c:pt idx="0">
                  <c:v>HFCs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dPt>
            <c:idx val="5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1741-4A7C-BE4D-D99FF285D31C}"/>
              </c:ext>
            </c:extLst>
          </c:dPt>
          <c:cat>
            <c:numRef>
              <c:f>'TechAnnex - Figures'!$J$477:$AR$477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'TechAnnex - Figures'!$J$478:$AR$478</c:f>
              <c:numCache>
                <c:formatCode>0.00</c:formatCode>
                <c:ptCount val="35"/>
                <c:pt idx="0">
                  <c:v>0</c:v>
                </c:pt>
                <c:pt idx="1">
                  <c:v>0</c:v>
                </c:pt>
                <c:pt idx="2">
                  <c:v>2.5999999999999998E-4</c:v>
                </c:pt>
                <c:pt idx="3">
                  <c:v>3.8999999999999978E-4</c:v>
                </c:pt>
                <c:pt idx="4">
                  <c:v>1.287773424679955E-2</c:v>
                </c:pt>
                <c:pt idx="5">
                  <c:v>3.3448596875821662E-2</c:v>
                </c:pt>
                <c:pt idx="6">
                  <c:v>7.3705906122096598E-2</c:v>
                </c:pt>
                <c:pt idx="7">
                  <c:v>0.12315871933061559</c:v>
                </c:pt>
                <c:pt idx="8">
                  <c:v>0.15367322276519349</c:v>
                </c:pt>
                <c:pt idx="9">
                  <c:v>0.20428405506836281</c:v>
                </c:pt>
                <c:pt idx="10">
                  <c:v>0.24531215706580303</c:v>
                </c:pt>
                <c:pt idx="11">
                  <c:v>0.32185993686003778</c:v>
                </c:pt>
                <c:pt idx="12">
                  <c:v>0.37960488735502917</c:v>
                </c:pt>
                <c:pt idx="13">
                  <c:v>0.4430331851812116</c:v>
                </c:pt>
                <c:pt idx="14">
                  <c:v>0.55314568115861251</c:v>
                </c:pt>
                <c:pt idx="15">
                  <c:v>0.67314007207708682</c:v>
                </c:pt>
                <c:pt idx="16">
                  <c:v>0.77334231202652326</c:v>
                </c:pt>
                <c:pt idx="17">
                  <c:v>0.84838521241340514</c:v>
                </c:pt>
                <c:pt idx="18">
                  <c:v>0.93737833675032356</c:v>
                </c:pt>
                <c:pt idx="19">
                  <c:v>1.0096677341252001</c:v>
                </c:pt>
                <c:pt idx="20">
                  <c:v>1.0371938318701064</c:v>
                </c:pt>
                <c:pt idx="21">
                  <c:v>1.0843577682885823</c:v>
                </c:pt>
                <c:pt idx="22">
                  <c:v>1.1204011553856417</c:v>
                </c:pt>
                <c:pt idx="23">
                  <c:v>1.1636407802295674</c:v>
                </c:pt>
                <c:pt idx="24">
                  <c:v>1.2035169088785571</c:v>
                </c:pt>
                <c:pt idx="25">
                  <c:v>1.2219615809993716</c:v>
                </c:pt>
                <c:pt idx="26">
                  <c:v>1.2422498087167491</c:v>
                </c:pt>
                <c:pt idx="27">
                  <c:v>1.2766025202375946</c:v>
                </c:pt>
                <c:pt idx="28">
                  <c:v>1.3074870075021321</c:v>
                </c:pt>
                <c:pt idx="29">
                  <c:v>1.3194876880804649</c:v>
                </c:pt>
                <c:pt idx="30">
                  <c:v>1.3218629688208385</c:v>
                </c:pt>
                <c:pt idx="31">
                  <c:v>1.5905538795280816</c:v>
                </c:pt>
                <c:pt idx="32">
                  <c:v>1.4739889238182189</c:v>
                </c:pt>
                <c:pt idx="33">
                  <c:v>1.1186170324207698</c:v>
                </c:pt>
                <c:pt idx="34">
                  <c:v>1.0428238385938409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741-4A7C-BE4D-D99FF285D31C}"/>
            </c:ext>
          </c:extLst>
        </c:ser>
        <c:ser>
          <c:idx val="1"/>
          <c:order val="1"/>
          <c:tx>
            <c:strRef>
              <c:f>'TechAnnex - Figures'!$I$479</c:f>
              <c:strCache>
                <c:ptCount val="1"/>
                <c:pt idx="0">
                  <c:v>PFCs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dPt>
            <c:idx val="5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1741-4A7C-BE4D-D99FF285D31C}"/>
              </c:ext>
            </c:extLst>
          </c:dPt>
          <c:cat>
            <c:numRef>
              <c:f>'TechAnnex - Figures'!$J$477:$AR$477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'TechAnnex - Figures'!$J$479:$AR$479</c:f>
              <c:numCache>
                <c:formatCode>0.00</c:formatCode>
                <c:ptCount val="35"/>
                <c:pt idx="0">
                  <c:v>0.81800811600000012</c:v>
                </c:pt>
                <c:pt idx="1">
                  <c:v>0.81246662400000003</c:v>
                </c:pt>
                <c:pt idx="2">
                  <c:v>0.41535300000000003</c:v>
                </c:pt>
                <c:pt idx="3">
                  <c:v>0.18898800000000002</c:v>
                </c:pt>
                <c:pt idx="4">
                  <c:v>0.16742400000000002</c:v>
                </c:pt>
                <c:pt idx="5">
                  <c:v>0.138604</c:v>
                </c:pt>
                <c:pt idx="6">
                  <c:v>0.22700300000000001</c:v>
                </c:pt>
                <c:pt idx="7">
                  <c:v>0.1953606</c:v>
                </c:pt>
                <c:pt idx="8">
                  <c:v>0.11058263333333333</c:v>
                </c:pt>
                <c:pt idx="9">
                  <c:v>8.5483533333333347E-2</c:v>
                </c:pt>
                <c:pt idx="10">
                  <c:v>8.4532233333333345E-2</c:v>
                </c:pt>
                <c:pt idx="11">
                  <c:v>6.3497100000000001E-2</c:v>
                </c:pt>
                <c:pt idx="12">
                  <c:v>7.7024700000000001E-2</c:v>
                </c:pt>
                <c:pt idx="13">
                  <c:v>0.11576699999999999</c:v>
                </c:pt>
                <c:pt idx="14">
                  <c:v>9.0067499999999995E-2</c:v>
                </c:pt>
                <c:pt idx="15">
                  <c:v>6.2391599999999998E-2</c:v>
                </c:pt>
                <c:pt idx="16">
                  <c:v>9.7087500000000007E-2</c:v>
                </c:pt>
                <c:pt idx="17">
                  <c:v>4.3684800000000003E-2</c:v>
                </c:pt>
                <c:pt idx="18">
                  <c:v>4.1212799999999994E-2</c:v>
                </c:pt>
                <c:pt idx="19">
                  <c:v>4.8613799999999999E-2</c:v>
                </c:pt>
                <c:pt idx="20">
                  <c:v>4.2773760000000008E-2</c:v>
                </c:pt>
                <c:pt idx="21">
                  <c:v>3.1611070266579999E-2</c:v>
                </c:pt>
                <c:pt idx="22">
                  <c:v>4.2680956069071997E-2</c:v>
                </c:pt>
                <c:pt idx="23">
                  <c:v>4.3277804181959999E-2</c:v>
                </c:pt>
                <c:pt idx="24">
                  <c:v>6.6015419142707699E-2</c:v>
                </c:pt>
                <c:pt idx="25">
                  <c:v>5.2684147821630806E-2</c:v>
                </c:pt>
                <c:pt idx="26">
                  <c:v>4.5331091349703999E-2</c:v>
                </c:pt>
                <c:pt idx="27">
                  <c:v>5.4368065500000007E-2</c:v>
                </c:pt>
                <c:pt idx="28">
                  <c:v>6.5103999107936003E-2</c:v>
                </c:pt>
                <c:pt idx="29">
                  <c:v>8.0153760543999988E-2</c:v>
                </c:pt>
                <c:pt idx="30">
                  <c:v>7.9060343626079999E-2</c:v>
                </c:pt>
                <c:pt idx="31">
                  <c:v>4.5582774393999999E-2</c:v>
                </c:pt>
                <c:pt idx="32">
                  <c:v>5.093429877116E-2</c:v>
                </c:pt>
                <c:pt idx="33">
                  <c:v>6.0908333304000001E-2</c:v>
                </c:pt>
                <c:pt idx="34">
                  <c:v>7.805146531160001E-2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741-4A7C-BE4D-D99FF285D31C}"/>
            </c:ext>
          </c:extLst>
        </c:ser>
        <c:ser>
          <c:idx val="2"/>
          <c:order val="2"/>
          <c:tx>
            <c:strRef>
              <c:f>'TechAnnex - Figures'!$I$480</c:f>
              <c:strCache>
                <c:ptCount val="1"/>
                <c:pt idx="0">
                  <c:v>SF6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dPt>
            <c:idx val="5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1741-4A7C-BE4D-D99FF285D31C}"/>
              </c:ext>
            </c:extLst>
          </c:dPt>
          <c:cat>
            <c:numRef>
              <c:f>'TechAnnex - Figures'!$J$477:$AR$477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'TechAnnex - Figures'!$J$480:$AR$480</c:f>
              <c:numCache>
                <c:formatCode>0.00</c:formatCode>
                <c:ptCount val="35"/>
                <c:pt idx="0">
                  <c:v>2.0586000000000004E-2</c:v>
                </c:pt>
                <c:pt idx="1">
                  <c:v>2.1502499999999997E-2</c:v>
                </c:pt>
                <c:pt idx="2">
                  <c:v>2.2577624999999997E-2</c:v>
                </c:pt>
                <c:pt idx="3">
                  <c:v>2.3389256250000004E-2</c:v>
                </c:pt>
                <c:pt idx="4">
                  <c:v>2.4149819062500001E-2</c:v>
                </c:pt>
                <c:pt idx="5">
                  <c:v>2.5165785015625004E-2</c:v>
                </c:pt>
                <c:pt idx="6">
                  <c:v>2.5404174266406256E-2</c:v>
                </c:pt>
                <c:pt idx="7">
                  <c:v>2.6370057979726563E-2</c:v>
                </c:pt>
                <c:pt idx="8">
                  <c:v>2.5620560878712895E-2</c:v>
                </c:pt>
                <c:pt idx="9">
                  <c:v>2.5318863922648538E-2</c:v>
                </c:pt>
                <c:pt idx="10">
                  <c:v>2.0164808859961535E-2</c:v>
                </c:pt>
                <c:pt idx="11">
                  <c:v>2.065189608518057E-2</c:v>
                </c:pt>
                <c:pt idx="12">
                  <c:v>2.4033259949180565E-2</c:v>
                </c:pt>
                <c:pt idx="13">
                  <c:v>2.5960654587289453E-2</c:v>
                </c:pt>
                <c:pt idx="14">
                  <c:v>2.9803605496482977E-2</c:v>
                </c:pt>
                <c:pt idx="15">
                  <c:v>2.6193774351597712E-2</c:v>
                </c:pt>
                <c:pt idx="16">
                  <c:v>2.1692016207496532E-2</c:v>
                </c:pt>
                <c:pt idx="17">
                  <c:v>2.0484810358296964E-2</c:v>
                </c:pt>
                <c:pt idx="18">
                  <c:v>1.9935031044776532E-2</c:v>
                </c:pt>
                <c:pt idx="19">
                  <c:v>2.3227986245354344E-2</c:v>
                </c:pt>
                <c:pt idx="20">
                  <c:v>2.3538657742293887E-2</c:v>
                </c:pt>
                <c:pt idx="21">
                  <c:v>1.9521264389513186E-2</c:v>
                </c:pt>
                <c:pt idx="22">
                  <c:v>2.1540943245804755E-2</c:v>
                </c:pt>
                <c:pt idx="23">
                  <c:v>1.8743308822104284E-2</c:v>
                </c:pt>
                <c:pt idx="24">
                  <c:v>1.7316639576168791E-2</c:v>
                </c:pt>
                <c:pt idx="25">
                  <c:v>1.6970090641175471E-2</c:v>
                </c:pt>
                <c:pt idx="26">
                  <c:v>1.7896067092177097E-2</c:v>
                </c:pt>
                <c:pt idx="27">
                  <c:v>1.5243828671418243E-2</c:v>
                </c:pt>
                <c:pt idx="28">
                  <c:v>1.5160466056485333E-2</c:v>
                </c:pt>
                <c:pt idx="29">
                  <c:v>1.6481411472012472E-2</c:v>
                </c:pt>
                <c:pt idx="30">
                  <c:v>1.7009029364967867E-2</c:v>
                </c:pt>
                <c:pt idx="31">
                  <c:v>1.6033103056085369E-2</c:v>
                </c:pt>
                <c:pt idx="32">
                  <c:v>1.9376727194456746E-2</c:v>
                </c:pt>
                <c:pt idx="33">
                  <c:v>1.6613469809415762E-2</c:v>
                </c:pt>
                <c:pt idx="34">
                  <c:v>1.4000129606402834E-2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741-4A7C-BE4D-D99FF285D3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72787664"/>
        <c:axId val="1738608640"/>
      </c:areaChart>
      <c:catAx>
        <c:axId val="372787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rgbClr val="AFC7D0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accent3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38608640"/>
        <c:crosses val="autoZero"/>
        <c:auto val="1"/>
        <c:lblAlgn val="ctr"/>
        <c:lblOffset val="100"/>
        <c:tickLblSkip val="5"/>
        <c:noMultiLvlLbl val="0"/>
      </c:catAx>
      <c:valAx>
        <c:axId val="1738608640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rgbClr val="AFC7D0"/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accent3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baseline="0"/>
                  <a:t>MtCO</a:t>
                </a:r>
                <a:r>
                  <a:rPr lang="en-NZ" baseline="-25000"/>
                  <a:t>2</a:t>
                </a:r>
                <a:r>
                  <a:rPr lang="en-NZ" baseline="0"/>
                  <a:t>e</a:t>
                </a:r>
                <a:endParaRPr lang="en-NZ"/>
              </a:p>
            </c:rich>
          </c:tx>
          <c:layout>
            <c:manualLayout>
              <c:xMode val="edge"/>
              <c:yMode val="edge"/>
              <c:x val="2.1735170317049673E-2"/>
              <c:y val="0.3245812413244970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accent3"/>
                  </a:solidFill>
                  <a:latin typeface="+mn-lt"/>
                  <a:ea typeface="+mn-ea"/>
                  <a:cs typeface="+mn-cs"/>
                </a:defRPr>
              </a:pPr>
              <a:endParaRPr lang="en-NZ"/>
            </a:p>
          </c:txPr>
        </c:title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accent3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278766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accent3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chemeClr val="accent3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2022510303461589"/>
          <c:y val="4.9777188461881984E-2"/>
          <c:w val="0.85313672570539667"/>
          <c:h val="0.58314172917851503"/>
        </c:manualLayout>
      </c:layout>
      <c:areaChart>
        <c:grouping val="stacked"/>
        <c:varyColors val="0"/>
        <c:ser>
          <c:idx val="0"/>
          <c:order val="0"/>
          <c:tx>
            <c:strRef>
              <c:f>'TechAnnex - Figures'!$I$496</c:f>
              <c:strCache>
                <c:ptCount val="1"/>
                <c:pt idx="0">
                  <c:v>Commercial refrigeration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dPt>
            <c:idx val="5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EA02-4856-A13D-930ED9495330}"/>
              </c:ext>
            </c:extLst>
          </c:dPt>
          <c:cat>
            <c:numRef>
              <c:f>'TechAnnex - Figures'!$J$495:$AR$495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'TechAnnex - Figures'!$J$496:$AR$496</c:f>
              <c:numCache>
                <c:formatCode>0.00</c:formatCode>
                <c:ptCount val="35"/>
                <c:pt idx="0">
                  <c:v>0</c:v>
                </c:pt>
                <c:pt idx="1">
                  <c:v>0</c:v>
                </c:pt>
                <c:pt idx="2">
                  <c:v>2.5999999999999998E-4</c:v>
                </c:pt>
                <c:pt idx="3">
                  <c:v>3.8999999999999978E-4</c:v>
                </c:pt>
                <c:pt idx="4">
                  <c:v>1.1003272305615944E-2</c:v>
                </c:pt>
                <c:pt idx="5">
                  <c:v>2.9946834687804427E-2</c:v>
                </c:pt>
                <c:pt idx="6">
                  <c:v>6.6493124684756905E-2</c:v>
                </c:pt>
                <c:pt idx="7">
                  <c:v>0.10047206203555209</c:v>
                </c:pt>
                <c:pt idx="8">
                  <c:v>0.1391791019364097</c:v>
                </c:pt>
                <c:pt idx="9">
                  <c:v>0.14965096396016001</c:v>
                </c:pt>
                <c:pt idx="10">
                  <c:v>0.1640443014570622</c:v>
                </c:pt>
                <c:pt idx="11">
                  <c:v>0.18621351808962694</c:v>
                </c:pt>
                <c:pt idx="12">
                  <c:v>0.20653159574181756</c:v>
                </c:pt>
                <c:pt idx="13">
                  <c:v>0.23504044947303041</c:v>
                </c:pt>
                <c:pt idx="14">
                  <c:v>0.28955833025885547</c:v>
                </c:pt>
                <c:pt idx="15">
                  <c:v>0.36481273397896941</c:v>
                </c:pt>
                <c:pt idx="16">
                  <c:v>0.44136900729014461</c:v>
                </c:pt>
                <c:pt idx="17">
                  <c:v>0.43509338422475463</c:v>
                </c:pt>
                <c:pt idx="18">
                  <c:v>0.47515966686645034</c:v>
                </c:pt>
                <c:pt idx="19">
                  <c:v>0.53599754344506367</c:v>
                </c:pt>
                <c:pt idx="20">
                  <c:v>0.56201839144876131</c:v>
                </c:pt>
                <c:pt idx="21">
                  <c:v>0.54707660855797891</c:v>
                </c:pt>
                <c:pt idx="22">
                  <c:v>0.55490250462930624</c:v>
                </c:pt>
                <c:pt idx="23">
                  <c:v>0.56663157852156576</c:v>
                </c:pt>
                <c:pt idx="24">
                  <c:v>0.61128769595134058</c:v>
                </c:pt>
                <c:pt idx="25">
                  <c:v>0.57455530413169342</c:v>
                </c:pt>
                <c:pt idx="26">
                  <c:v>0.55418192320665294</c:v>
                </c:pt>
                <c:pt idx="27">
                  <c:v>0.58389904174585716</c:v>
                </c:pt>
                <c:pt idx="28">
                  <c:v>0.58689911323889687</c:v>
                </c:pt>
                <c:pt idx="29">
                  <c:v>0.52615425564252183</c:v>
                </c:pt>
                <c:pt idx="30">
                  <c:v>0.54844550622216193</c:v>
                </c:pt>
                <c:pt idx="31">
                  <c:v>0.51610435097641061</c:v>
                </c:pt>
                <c:pt idx="32">
                  <c:v>0.48937628485419427</c:v>
                </c:pt>
                <c:pt idx="33" formatCode="0.000">
                  <c:v>0.41551276959549371</c:v>
                </c:pt>
                <c:pt idx="34" formatCode="0.000">
                  <c:v>0.35746915601250223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A02-4856-A13D-930ED9495330}"/>
            </c:ext>
          </c:extLst>
        </c:ser>
        <c:ser>
          <c:idx val="1"/>
          <c:order val="1"/>
          <c:tx>
            <c:strRef>
              <c:f>'TechAnnex - Figures'!$I$497</c:f>
              <c:strCache>
                <c:ptCount val="1"/>
                <c:pt idx="0">
                  <c:v>Domestic  refrigeration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dPt>
            <c:idx val="5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EA02-4856-A13D-930ED9495330}"/>
              </c:ext>
            </c:extLst>
          </c:dPt>
          <c:cat>
            <c:numRef>
              <c:f>'TechAnnex - Figures'!$J$495:$AR$495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'TechAnnex - Figures'!$J$497:$AR$497</c:f>
              <c:numCache>
                <c:formatCode>0.00</c:formatCode>
                <c:ptCount val="3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1.2863232748975615E-4</c:v>
                </c:pt>
                <c:pt idx="5">
                  <c:v>5.2484641864401803E-4</c:v>
                </c:pt>
                <c:pt idx="6">
                  <c:v>5.9188311122344297E-4</c:v>
                </c:pt>
                <c:pt idx="7">
                  <c:v>6.6281346255366675E-4</c:v>
                </c:pt>
                <c:pt idx="8">
                  <c:v>7.3581951109318912E-4</c:v>
                </c:pt>
                <c:pt idx="9">
                  <c:v>8.290268178442285E-4</c:v>
                </c:pt>
                <c:pt idx="10">
                  <c:v>9.0118201122711054E-4</c:v>
                </c:pt>
                <c:pt idx="11">
                  <c:v>9.8932509663881988E-4</c:v>
                </c:pt>
                <c:pt idx="12">
                  <c:v>1.0509779835932082E-3</c:v>
                </c:pt>
                <c:pt idx="13">
                  <c:v>1.1609979778093328E-3</c:v>
                </c:pt>
                <c:pt idx="14">
                  <c:v>1.4217666383891871E-3</c:v>
                </c:pt>
                <c:pt idx="15">
                  <c:v>2.1010767919827566E-3</c:v>
                </c:pt>
                <c:pt idx="16">
                  <c:v>2.5258885859581362E-3</c:v>
                </c:pt>
                <c:pt idx="17">
                  <c:v>3.4757700614433638E-3</c:v>
                </c:pt>
                <c:pt idx="18">
                  <c:v>4.5812854255572579E-3</c:v>
                </c:pt>
                <c:pt idx="19">
                  <c:v>5.1919683893476643E-3</c:v>
                </c:pt>
                <c:pt idx="20">
                  <c:v>6.3757858890771098E-3</c:v>
                </c:pt>
                <c:pt idx="21">
                  <c:v>8.4690393491611282E-3</c:v>
                </c:pt>
                <c:pt idx="22">
                  <c:v>9.0855874144436487E-3</c:v>
                </c:pt>
                <c:pt idx="23">
                  <c:v>1.1301392655683544E-2</c:v>
                </c:pt>
                <c:pt idx="24">
                  <c:v>1.3366306566818387E-2</c:v>
                </c:pt>
                <c:pt idx="25">
                  <c:v>1.6045201897153413E-2</c:v>
                </c:pt>
                <c:pt idx="26">
                  <c:v>1.7355744125731178E-2</c:v>
                </c:pt>
                <c:pt idx="27">
                  <c:v>1.9071675951167807E-2</c:v>
                </c:pt>
                <c:pt idx="28">
                  <c:v>2.2032454544627395E-2</c:v>
                </c:pt>
                <c:pt idx="29">
                  <c:v>2.2047861552164857E-2</c:v>
                </c:pt>
                <c:pt idx="30">
                  <c:v>2.7322679586940474E-2</c:v>
                </c:pt>
                <c:pt idx="31">
                  <c:v>2.8428243915986862E-2</c:v>
                </c:pt>
                <c:pt idx="32">
                  <c:v>3.0229335799987617E-2</c:v>
                </c:pt>
                <c:pt idx="33" formatCode="0.000">
                  <c:v>3.0328337949475134E-2</c:v>
                </c:pt>
                <c:pt idx="34" formatCode="0.000">
                  <c:v>3.1470141964268492E-2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A02-4856-A13D-930ED9495330}"/>
            </c:ext>
          </c:extLst>
        </c:ser>
        <c:ser>
          <c:idx val="2"/>
          <c:order val="2"/>
          <c:tx>
            <c:strRef>
              <c:f>'TechAnnex - Figures'!$I$498</c:f>
              <c:strCache>
                <c:ptCount val="1"/>
                <c:pt idx="0">
                  <c:v>Industrial refrigeration</c:v>
                </c:pt>
              </c:strCache>
            </c:strRef>
          </c:tx>
          <c:spPr>
            <a:solidFill>
              <a:srgbClr val="083256"/>
            </a:solidFill>
            <a:ln>
              <a:noFill/>
            </a:ln>
            <a:effectLst/>
          </c:spPr>
          <c:dPt>
            <c:idx val="5"/>
            <c:bubble3D val="0"/>
            <c:spPr>
              <a:solidFill>
                <a:srgbClr val="08325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EA02-4856-A13D-930ED9495330}"/>
              </c:ext>
            </c:extLst>
          </c:dPt>
          <c:cat>
            <c:numRef>
              <c:f>'TechAnnex - Figures'!$J$495:$AR$495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'TechAnnex - Figures'!$J$498:$AR$498</c:f>
              <c:numCache>
                <c:formatCode>0.00</c:formatCode>
                <c:ptCount val="3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1.0707559999999995E-3</c:v>
                </c:pt>
                <c:pt idx="5">
                  <c:v>3.5030560000000001E-3</c:v>
                </c:pt>
                <c:pt idx="6">
                  <c:v>6.4358559999999993E-3</c:v>
                </c:pt>
                <c:pt idx="7">
                  <c:v>9.3686560000000012E-3</c:v>
                </c:pt>
                <c:pt idx="8">
                  <c:v>1.2918955999999997E-2</c:v>
                </c:pt>
                <c:pt idx="9">
                  <c:v>2.1160363999999994E-2</c:v>
                </c:pt>
                <c:pt idx="10">
                  <c:v>2.6454307999999989E-2</c:v>
                </c:pt>
                <c:pt idx="11">
                  <c:v>3.1185667999999993E-2</c:v>
                </c:pt>
                <c:pt idx="12">
                  <c:v>4.2284649999999993E-2</c:v>
                </c:pt>
                <c:pt idx="13">
                  <c:v>5.7934649999999997E-2</c:v>
                </c:pt>
                <c:pt idx="14">
                  <c:v>7.3220649999999998E-2</c:v>
                </c:pt>
                <c:pt idx="15">
                  <c:v>7.864199999999999E-2</c:v>
                </c:pt>
                <c:pt idx="16">
                  <c:v>7.864199999999999E-2</c:v>
                </c:pt>
                <c:pt idx="17">
                  <c:v>7.864199999999999E-2</c:v>
                </c:pt>
                <c:pt idx="18">
                  <c:v>7.864199999999999E-2</c:v>
                </c:pt>
                <c:pt idx="19">
                  <c:v>7.864199999999999E-2</c:v>
                </c:pt>
                <c:pt idx="20">
                  <c:v>7.864199999999999E-2</c:v>
                </c:pt>
                <c:pt idx="21">
                  <c:v>7.864199999999999E-2</c:v>
                </c:pt>
                <c:pt idx="22">
                  <c:v>7.9119118499999988E-2</c:v>
                </c:pt>
                <c:pt idx="23">
                  <c:v>8.0190542499999989E-2</c:v>
                </c:pt>
                <c:pt idx="24">
                  <c:v>8.2559393999999994E-2</c:v>
                </c:pt>
                <c:pt idx="25">
                  <c:v>8.3664299999999983E-2</c:v>
                </c:pt>
                <c:pt idx="26">
                  <c:v>8.4649999999999975E-2</c:v>
                </c:pt>
                <c:pt idx="27">
                  <c:v>7.8735799999999981E-2</c:v>
                </c:pt>
                <c:pt idx="28">
                  <c:v>7.2984099999999982E-2</c:v>
                </c:pt>
                <c:pt idx="29">
                  <c:v>6.6094899999999984E-2</c:v>
                </c:pt>
                <c:pt idx="30">
                  <c:v>5.2613969999999989E-2</c:v>
                </c:pt>
                <c:pt idx="31">
                  <c:v>4.4080509999999996E-2</c:v>
                </c:pt>
                <c:pt idx="32">
                  <c:v>3.554704999999999E-2</c:v>
                </c:pt>
                <c:pt idx="33" formatCode="0.000">
                  <c:v>2.471566049999999E-2</c:v>
                </c:pt>
                <c:pt idx="34" formatCode="0.000">
                  <c:v>1.9919175499999987E-2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A02-4856-A13D-930ED9495330}"/>
            </c:ext>
          </c:extLst>
        </c:ser>
        <c:ser>
          <c:idx val="3"/>
          <c:order val="3"/>
          <c:tx>
            <c:strRef>
              <c:f>'TechAnnex - Figures'!$I$499</c:f>
              <c:strCache>
                <c:ptCount val="1"/>
                <c:pt idx="0">
                  <c:v>Transport refrigeration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cat>
            <c:numRef>
              <c:f>'TechAnnex - Figures'!$J$495:$AR$495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'TechAnnex - Figures'!$J$499:$AR$499</c:f>
              <c:numCache>
                <c:formatCode>0.00</c:formatCode>
                <c:ptCount val="3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8.1302978999999993E-4</c:v>
                </c:pt>
                <c:pt idx="7">
                  <c:v>2.6189112900000004E-3</c:v>
                </c:pt>
                <c:pt idx="8">
                  <c:v>4.619961389999999E-3</c:v>
                </c:pt>
                <c:pt idx="9">
                  <c:v>6.86940789E-3</c:v>
                </c:pt>
                <c:pt idx="10">
                  <c:v>1.0434809325000001E-2</c:v>
                </c:pt>
                <c:pt idx="11">
                  <c:v>1.5114719875E-2</c:v>
                </c:pt>
                <c:pt idx="12">
                  <c:v>1.9871980424999998E-2</c:v>
                </c:pt>
                <c:pt idx="13">
                  <c:v>2.5023520975000001E-2</c:v>
                </c:pt>
                <c:pt idx="14">
                  <c:v>3.0723021150000002E-2</c:v>
                </c:pt>
                <c:pt idx="15">
                  <c:v>3.6681725650000011E-2</c:v>
                </c:pt>
                <c:pt idx="16">
                  <c:v>4.2143900161630492E-2</c:v>
                </c:pt>
                <c:pt idx="17">
                  <c:v>4.6716962540709867E-2</c:v>
                </c:pt>
                <c:pt idx="18">
                  <c:v>5.1523670311304844E-2</c:v>
                </c:pt>
                <c:pt idx="19">
                  <c:v>5.5119068043254796E-2</c:v>
                </c:pt>
                <c:pt idx="20">
                  <c:v>5.8223880263251919E-2</c:v>
                </c:pt>
                <c:pt idx="21">
                  <c:v>6.0622487625342843E-2</c:v>
                </c:pt>
                <c:pt idx="22">
                  <c:v>6.232950816469443E-2</c:v>
                </c:pt>
                <c:pt idx="23">
                  <c:v>6.4223096673454758E-2</c:v>
                </c:pt>
                <c:pt idx="24">
                  <c:v>6.5912959842691313E-2</c:v>
                </c:pt>
                <c:pt idx="25">
                  <c:v>6.9111723655529478E-2</c:v>
                </c:pt>
                <c:pt idx="26">
                  <c:v>6.8678741591750359E-2</c:v>
                </c:pt>
                <c:pt idx="27">
                  <c:v>7.0237258345497072E-2</c:v>
                </c:pt>
                <c:pt idx="28">
                  <c:v>7.2086026301400513E-2</c:v>
                </c:pt>
                <c:pt idx="29">
                  <c:v>6.80316068511264E-2</c:v>
                </c:pt>
                <c:pt idx="30">
                  <c:v>6.7335287557402507E-2</c:v>
                </c:pt>
                <c:pt idx="31">
                  <c:v>6.3824785324585104E-2</c:v>
                </c:pt>
                <c:pt idx="32">
                  <c:v>6.1461928453157566E-2</c:v>
                </c:pt>
                <c:pt idx="33" formatCode="0.000">
                  <c:v>5.7282817616713035E-2</c:v>
                </c:pt>
                <c:pt idx="34" formatCode="0.000">
                  <c:v>5.3637144273305085E-2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EA02-4856-A13D-930ED9495330}"/>
            </c:ext>
          </c:extLst>
        </c:ser>
        <c:ser>
          <c:idx val="4"/>
          <c:order val="4"/>
          <c:tx>
            <c:strRef>
              <c:f>'TechAnnex - Figures'!$I$500</c:f>
              <c:strCache>
                <c:ptCount val="1"/>
                <c:pt idx="0">
                  <c:v>Mobile air-conditioning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cat>
            <c:numRef>
              <c:f>'TechAnnex - Figures'!$J$495:$AR$495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'TechAnnex - Figures'!$J$500:$AR$500</c:f>
              <c:numCache>
                <c:formatCode>0.00</c:formatCode>
                <c:ptCount val="3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5.919839636938499E-4</c:v>
                </c:pt>
                <c:pt idx="5">
                  <c:v>5.9516843883854484E-3</c:v>
                </c:pt>
                <c:pt idx="6">
                  <c:v>9.1826692348423479E-3</c:v>
                </c:pt>
                <c:pt idx="7">
                  <c:v>1.6224586339646099E-2</c:v>
                </c:pt>
                <c:pt idx="8">
                  <c:v>1.5749271819913452E-2</c:v>
                </c:pt>
                <c:pt idx="9">
                  <c:v>2.1903187275454795E-2</c:v>
                </c:pt>
                <c:pt idx="10">
                  <c:v>3.0467274265587492E-2</c:v>
                </c:pt>
                <c:pt idx="11">
                  <c:v>3.6632745251867611E-2</c:v>
                </c:pt>
                <c:pt idx="12">
                  <c:v>5.0518486419777797E-2</c:v>
                </c:pt>
                <c:pt idx="13">
                  <c:v>5.885934936701278E-2</c:v>
                </c:pt>
                <c:pt idx="14">
                  <c:v>7.6209311169695482E-2</c:v>
                </c:pt>
                <c:pt idx="15">
                  <c:v>9.1057590385129603E-2</c:v>
                </c:pt>
                <c:pt idx="16">
                  <c:v>0.10479591825846023</c:v>
                </c:pt>
                <c:pt idx="17">
                  <c:v>0.10680069776182968</c:v>
                </c:pt>
                <c:pt idx="18">
                  <c:v>0.11819016226969883</c:v>
                </c:pt>
                <c:pt idx="19">
                  <c:v>0.11017577327064743</c:v>
                </c:pt>
                <c:pt idx="20">
                  <c:v>0.10467918231741641</c:v>
                </c:pt>
                <c:pt idx="21">
                  <c:v>0.1239922662421922</c:v>
                </c:pt>
                <c:pt idx="22">
                  <c:v>0.12849177824663566</c:v>
                </c:pt>
                <c:pt idx="23">
                  <c:v>0.13482761805222518</c:v>
                </c:pt>
                <c:pt idx="24">
                  <c:v>0.14611994974287495</c:v>
                </c:pt>
                <c:pt idx="25">
                  <c:v>0.15934544283324048</c:v>
                </c:pt>
                <c:pt idx="26">
                  <c:v>0.16479146604082207</c:v>
                </c:pt>
                <c:pt idx="27">
                  <c:v>0.18006166800488993</c:v>
                </c:pt>
                <c:pt idx="28">
                  <c:v>0.19896517641313732</c:v>
                </c:pt>
                <c:pt idx="29">
                  <c:v>0.19795711128396418</c:v>
                </c:pt>
                <c:pt idx="30">
                  <c:v>0.20445316579764991</c:v>
                </c:pt>
                <c:pt idx="31">
                  <c:v>0.19714632984584773</c:v>
                </c:pt>
                <c:pt idx="32">
                  <c:v>0.20857528346710857</c:v>
                </c:pt>
                <c:pt idx="33" formatCode="0.000">
                  <c:v>0.21537637236622084</c:v>
                </c:pt>
                <c:pt idx="34" formatCode="0.000">
                  <c:v>0.19949731858193451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A02-4856-A13D-930ED9495330}"/>
            </c:ext>
          </c:extLst>
        </c:ser>
        <c:ser>
          <c:idx val="5"/>
          <c:order val="5"/>
          <c:tx>
            <c:strRef>
              <c:f>'TechAnnex - Figures'!$I$501</c:f>
              <c:strCache>
                <c:ptCount val="1"/>
                <c:pt idx="0">
                  <c:v>Stationary air-conditioning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cat>
            <c:numRef>
              <c:f>'TechAnnex - Figures'!$J$495:$AR$495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'TechAnnex - Figures'!$J$501:$AR$501</c:f>
              <c:numCache>
                <c:formatCode>0.00</c:formatCode>
                <c:ptCount val="3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2.8895372827629522E-4</c:v>
                </c:pt>
                <c:pt idx="6">
                  <c:v>1.0202582162298275E-3</c:v>
                </c:pt>
                <c:pt idx="7">
                  <c:v>2.1793226062430142E-3</c:v>
                </c:pt>
                <c:pt idx="8">
                  <c:v>4.3811411097717393E-3</c:v>
                </c:pt>
                <c:pt idx="9">
                  <c:v>7.6630728706443482E-3</c:v>
                </c:pt>
                <c:pt idx="10">
                  <c:v>1.0969671808887482E-2</c:v>
                </c:pt>
                <c:pt idx="11">
                  <c:v>1.4622134262956835E-2</c:v>
                </c:pt>
                <c:pt idx="12">
                  <c:v>1.8843958821004099E-2</c:v>
                </c:pt>
                <c:pt idx="13">
                  <c:v>2.2975008433016204E-2</c:v>
                </c:pt>
                <c:pt idx="14">
                  <c:v>2.9676043082461832E-2</c:v>
                </c:pt>
                <c:pt idx="15">
                  <c:v>3.6636646449814222E-2</c:v>
                </c:pt>
                <c:pt idx="16">
                  <c:v>4.8504281014032348E-2</c:v>
                </c:pt>
                <c:pt idx="17">
                  <c:v>0.10835032808471853</c:v>
                </c:pt>
                <c:pt idx="18">
                  <c:v>0.13338626034062606</c:v>
                </c:pt>
                <c:pt idx="19">
                  <c:v>0.14732123852001378</c:v>
                </c:pt>
                <c:pt idx="20">
                  <c:v>0.14997007722615432</c:v>
                </c:pt>
                <c:pt idx="21">
                  <c:v>0.18065264133800416</c:v>
                </c:pt>
                <c:pt idx="22">
                  <c:v>0.19647403281283884</c:v>
                </c:pt>
                <c:pt idx="23">
                  <c:v>0.2165609041968084</c:v>
                </c:pt>
                <c:pt idx="24">
                  <c:v>0.19298106793272143</c:v>
                </c:pt>
                <c:pt idx="25">
                  <c:v>0.22612531991355922</c:v>
                </c:pt>
                <c:pt idx="26">
                  <c:v>0.25736764312361421</c:v>
                </c:pt>
                <c:pt idx="27">
                  <c:v>0.25027047505761307</c:v>
                </c:pt>
                <c:pt idx="28">
                  <c:v>0.26350619334003278</c:v>
                </c:pt>
                <c:pt idx="29">
                  <c:v>0.35213374318372553</c:v>
                </c:pt>
                <c:pt idx="30">
                  <c:v>0.3413020852796354</c:v>
                </c:pt>
                <c:pt idx="31">
                  <c:v>0.66563768328766149</c:v>
                </c:pt>
                <c:pt idx="32">
                  <c:v>0.57282719586765485</c:v>
                </c:pt>
                <c:pt idx="33" formatCode="0.000">
                  <c:v>0.29943733593429084</c:v>
                </c:pt>
                <c:pt idx="34" formatCode="0.000">
                  <c:v>0.30781463247705415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EA02-4856-A13D-930ED9495330}"/>
            </c:ext>
          </c:extLst>
        </c:ser>
        <c:ser>
          <c:idx val="9"/>
          <c:order val="6"/>
          <c:tx>
            <c:strRef>
              <c:f>'TechAnnex - Figures'!$I$502</c:f>
              <c:strCache>
                <c:ptCount val="1"/>
                <c:pt idx="0">
                  <c:v>Aerosols and other</c:v>
                </c:pt>
              </c:strCache>
            </c:strRef>
          </c:tx>
          <c:spPr>
            <a:pattFill prst="pct75">
              <a:fgClr>
                <a:srgbClr val="F57825"/>
              </a:fgClr>
              <a:bgClr>
                <a:sysClr val="window" lastClr="FFFFFF"/>
              </a:bgClr>
            </a:pattFill>
            <a:ln w="25400">
              <a:noFill/>
            </a:ln>
            <a:effectLst/>
          </c:spPr>
          <c:cat>
            <c:numRef>
              <c:f>'TechAnnex - Figures'!$J$495:$AR$495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'TechAnnex - Figures'!$J$502:$AR$502</c:f>
              <c:numCache>
                <c:formatCode>0.00</c:formatCode>
                <c:ptCount val="3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7.9897499999999992E-5</c:v>
                </c:pt>
                <c:pt idx="5">
                  <c:v>3.4555676875000003E-4</c:v>
                </c:pt>
                <c:pt idx="6">
                  <c:v>3.3953550375000001E-3</c:v>
                </c:pt>
                <c:pt idx="7">
                  <c:v>8.3818374619375E-3</c:v>
                </c:pt>
                <c:pt idx="8">
                  <c:v>1.4039865900008438E-2</c:v>
                </c:pt>
                <c:pt idx="9">
                  <c:v>1.9914620365508319E-2</c:v>
                </c:pt>
                <c:pt idx="10">
                  <c:v>2.5743380555085692E-2</c:v>
                </c:pt>
                <c:pt idx="11">
                  <c:v>3.7065062202479411E-2</c:v>
                </c:pt>
                <c:pt idx="12">
                  <c:v>5.0198965167767229E-2</c:v>
                </c:pt>
                <c:pt idx="13">
                  <c:v>5.7998310637500709E-2</c:v>
                </c:pt>
                <c:pt idx="14">
                  <c:v>6.094876744597319E-2</c:v>
                </c:pt>
                <c:pt idx="15">
                  <c:v>6.3138388566344086E-2</c:v>
                </c:pt>
                <c:pt idx="16">
                  <c:v>6.556657256331494E-2</c:v>
                </c:pt>
                <c:pt idx="17">
                  <c:v>7.0658218724621705E-2</c:v>
                </c:pt>
                <c:pt idx="18">
                  <c:v>7.8807070191816375E-2</c:v>
                </c:pt>
                <c:pt idx="19">
                  <c:v>7.8781224763226645E-2</c:v>
                </c:pt>
                <c:pt idx="20">
                  <c:v>7.7417431146708751E-2</c:v>
                </c:pt>
                <c:pt idx="21">
                  <c:v>8.4749000536731123E-2</c:v>
                </c:pt>
                <c:pt idx="22">
                  <c:v>8.9831360168040872E-2</c:v>
                </c:pt>
                <c:pt idx="23">
                  <c:v>8.9726402430917521E-2</c:v>
                </c:pt>
                <c:pt idx="24">
                  <c:v>9.1098455272351261E-2</c:v>
                </c:pt>
                <c:pt idx="25">
                  <c:v>9.2911104155054991E-2</c:v>
                </c:pt>
                <c:pt idx="26">
                  <c:v>9.5009361977512419E-2</c:v>
                </c:pt>
                <c:pt idx="27">
                  <c:v>9.4112118264020717E-2</c:v>
                </c:pt>
                <c:pt idx="28">
                  <c:v>9.0800010203918161E-2</c:v>
                </c:pt>
                <c:pt idx="29">
                  <c:v>8.6854766906922412E-2</c:v>
                </c:pt>
                <c:pt idx="30">
                  <c:v>8.0178120333660577E-2</c:v>
                </c:pt>
                <c:pt idx="31">
                  <c:v>7.5121137357745157E-2</c:v>
                </c:pt>
                <c:pt idx="32">
                  <c:v>7.5760727422445148E-2</c:v>
                </c:pt>
                <c:pt idx="33" formatCode="0.000">
                  <c:v>7.5752754900545158E-2</c:v>
                </c:pt>
                <c:pt idx="34" formatCode="0.000">
                  <c:v>7.2805286226745147E-2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EA02-4856-A13D-930ED94953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72787664"/>
        <c:axId val="1738608640"/>
      </c:areaChart>
      <c:catAx>
        <c:axId val="372787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rgbClr val="AFC7D0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accent3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38608640"/>
        <c:crosses val="autoZero"/>
        <c:auto val="1"/>
        <c:lblAlgn val="ctr"/>
        <c:lblOffset val="100"/>
        <c:tickLblSkip val="5"/>
        <c:noMultiLvlLbl val="0"/>
      </c:catAx>
      <c:valAx>
        <c:axId val="1738608640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rgbClr val="AFC7D0"/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accent3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/>
                  <a:t>MtCO</a:t>
                </a:r>
                <a:r>
                  <a:rPr lang="en-NZ" baseline="-25000"/>
                  <a:t>2</a:t>
                </a:r>
                <a:r>
                  <a:rPr lang="en-NZ"/>
                  <a:t>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accent3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accent3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278766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6553859636477627E-2"/>
          <c:y val="0.78592264593423222"/>
          <c:w val="0.86689228072704472"/>
          <c:h val="0.2006271130734576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accent3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chemeClr val="accent3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areaChart>
        <c:grouping val="stacked"/>
        <c:varyColors val="0"/>
        <c:ser>
          <c:idx val="0"/>
          <c:order val="0"/>
          <c:tx>
            <c:strRef>
              <c:f>'TechAnnex - Figures'!$I$514</c:f>
              <c:strCache>
                <c:ptCount val="1"/>
                <c:pt idx="0">
                  <c:v>Manufacturing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dPt>
            <c:idx val="5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2C9-4658-AB62-F0AE4962491A}"/>
              </c:ext>
            </c:extLst>
          </c:dPt>
          <c:cat>
            <c:numRef>
              <c:f>'TechAnnex - Figures'!$J$513:$AR$513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'TechAnnex - Figures'!$J$514:$AR$514</c:f>
              <c:numCache>
                <c:formatCode>0.00</c:formatCode>
                <c:ptCount val="35"/>
                <c:pt idx="0">
                  <c:v>0</c:v>
                </c:pt>
                <c:pt idx="1">
                  <c:v>0</c:v>
                </c:pt>
                <c:pt idx="2">
                  <c:v>3.8999999999999999E-5</c:v>
                </c:pt>
                <c:pt idx="3">
                  <c:v>1.56E-4</c:v>
                </c:pt>
                <c:pt idx="4">
                  <c:v>1.7351358729640091E-3</c:v>
                </c:pt>
                <c:pt idx="5">
                  <c:v>3.5490952501554883E-3</c:v>
                </c:pt>
                <c:pt idx="6">
                  <c:v>4.6834690828456782E-3</c:v>
                </c:pt>
                <c:pt idx="7">
                  <c:v>3.6596326000443101E-3</c:v>
                </c:pt>
                <c:pt idx="8">
                  <c:v>6.3883747806326111E-3</c:v>
                </c:pt>
                <c:pt idx="9">
                  <c:v>5.9262173861737624E-3</c:v>
                </c:pt>
                <c:pt idx="10">
                  <c:v>6.4542155296741744E-3</c:v>
                </c:pt>
                <c:pt idx="11">
                  <c:v>5.8583978425279489E-3</c:v>
                </c:pt>
                <c:pt idx="12">
                  <c:v>7.4834196788978666E-3</c:v>
                </c:pt>
                <c:pt idx="13">
                  <c:v>1.0389502460724873E-2</c:v>
                </c:pt>
                <c:pt idx="14">
                  <c:v>1.0451898337817062E-2</c:v>
                </c:pt>
                <c:pt idx="15">
                  <c:v>1.0987116139647937E-2</c:v>
                </c:pt>
                <c:pt idx="16">
                  <c:v>5.6863760125487953E-3</c:v>
                </c:pt>
                <c:pt idx="17">
                  <c:v>4.5058998898324688E-3</c:v>
                </c:pt>
                <c:pt idx="18">
                  <c:v>6.7005431043555795E-3</c:v>
                </c:pt>
                <c:pt idx="19">
                  <c:v>6.4041942059718483E-3</c:v>
                </c:pt>
                <c:pt idx="20">
                  <c:v>8.6596987621702683E-3</c:v>
                </c:pt>
                <c:pt idx="21">
                  <c:v>6.3726431048314663E-3</c:v>
                </c:pt>
                <c:pt idx="22">
                  <c:v>7.3239093555196692E-3</c:v>
                </c:pt>
                <c:pt idx="23">
                  <c:v>9.2521356173310108E-3</c:v>
                </c:pt>
                <c:pt idx="24">
                  <c:v>1.1108215951761596E-2</c:v>
                </c:pt>
                <c:pt idx="25">
                  <c:v>8.6509769978231326E-3</c:v>
                </c:pt>
                <c:pt idx="26">
                  <c:v>7.8699867213442385E-3</c:v>
                </c:pt>
                <c:pt idx="27">
                  <c:v>5.9893760126961638E-3</c:v>
                </c:pt>
                <c:pt idx="28">
                  <c:v>5.1833646506454188E-3</c:v>
                </c:pt>
                <c:pt idx="29">
                  <c:v>6.5975350205740319E-3</c:v>
                </c:pt>
                <c:pt idx="30">
                  <c:v>3.7358221263286743E-3</c:v>
                </c:pt>
                <c:pt idx="31">
                  <c:v>3.152172021471038E-3</c:v>
                </c:pt>
                <c:pt idx="32">
                  <c:v>1.9867567786566944E-3</c:v>
                </c:pt>
                <c:pt idx="33">
                  <c:v>2.0495016544560085E-3</c:v>
                </c:pt>
                <c:pt idx="34">
                  <c:v>2.0741962125010085E-3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2C9-4658-AB62-F0AE4962491A}"/>
            </c:ext>
          </c:extLst>
        </c:ser>
        <c:ser>
          <c:idx val="1"/>
          <c:order val="1"/>
          <c:tx>
            <c:strRef>
              <c:f>'TechAnnex - Figures'!$I$515</c:f>
              <c:strCache>
                <c:ptCount val="1"/>
                <c:pt idx="0">
                  <c:v>Leakage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dPt>
            <c:idx val="5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72C9-4658-AB62-F0AE4962491A}"/>
              </c:ext>
            </c:extLst>
          </c:dPt>
          <c:cat>
            <c:numRef>
              <c:f>'TechAnnex - Figures'!$J$513:$AR$513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'TechAnnex - Figures'!$J$515:$AR$515</c:f>
              <c:numCache>
                <c:formatCode>0.00</c:formatCode>
                <c:ptCount val="35"/>
                <c:pt idx="0">
                  <c:v>0</c:v>
                </c:pt>
                <c:pt idx="1">
                  <c:v>0</c:v>
                </c:pt>
                <c:pt idx="2">
                  <c:v>2.2099999999999995E-4</c:v>
                </c:pt>
                <c:pt idx="3">
                  <c:v>2.3399999999999975E-4</c:v>
                </c:pt>
                <c:pt idx="4">
                  <c:v>1.1137506728835535E-2</c:v>
                </c:pt>
                <c:pt idx="5">
                  <c:v>2.95493353617047E-2</c:v>
                </c:pt>
                <c:pt idx="6">
                  <c:v>6.7997010981706865E-2</c:v>
                </c:pt>
                <c:pt idx="7">
                  <c:v>0.11626588727088805</c:v>
                </c:pt>
                <c:pt idx="8">
                  <c:v>0.14432829476573053</c:v>
                </c:pt>
                <c:pt idx="9">
                  <c:v>0.19396331206353698</c:v>
                </c:pt>
                <c:pt idx="10">
                  <c:v>0.22810503866903739</c:v>
                </c:pt>
                <c:pt idx="11">
                  <c:v>0.29869828080034627</c:v>
                </c:pt>
                <c:pt idx="12">
                  <c:v>0.35532647194545997</c:v>
                </c:pt>
                <c:pt idx="13">
                  <c:v>0.41111760366116629</c:v>
                </c:pt>
                <c:pt idx="14">
                  <c:v>0.51832963854702374</c:v>
                </c:pt>
                <c:pt idx="15">
                  <c:v>0.62521942547289622</c:v>
                </c:pt>
                <c:pt idx="16">
                  <c:v>0.71446073144871614</c:v>
                </c:pt>
                <c:pt idx="17">
                  <c:v>0.77418488437886035</c:v>
                </c:pt>
                <c:pt idx="18">
                  <c:v>0.83890860618566088</c:v>
                </c:pt>
                <c:pt idx="19">
                  <c:v>0.90066646836462605</c:v>
                </c:pt>
                <c:pt idx="20">
                  <c:v>0.91862611335431843</c:v>
                </c:pt>
                <c:pt idx="21">
                  <c:v>0.93438357735045785</c:v>
                </c:pt>
                <c:pt idx="22">
                  <c:v>0.95444514182579965</c:v>
                </c:pt>
                <c:pt idx="23">
                  <c:v>0.95701461752905947</c:v>
                </c:pt>
                <c:pt idx="24">
                  <c:v>0.96219144338505869</c:v>
                </c:pt>
                <c:pt idx="25">
                  <c:v>0.88913388512885394</c:v>
                </c:pt>
                <c:pt idx="26">
                  <c:v>0.93198355173372849</c:v>
                </c:pt>
                <c:pt idx="27">
                  <c:v>0.88816956504883882</c:v>
                </c:pt>
                <c:pt idx="28">
                  <c:v>0.77623658080011393</c:v>
                </c:pt>
                <c:pt idx="29">
                  <c:v>0.88891301342277373</c:v>
                </c:pt>
                <c:pt idx="30">
                  <c:v>0.77908483935469708</c:v>
                </c:pt>
                <c:pt idx="31">
                  <c:v>0.7487466128482112</c:v>
                </c:pt>
                <c:pt idx="32">
                  <c:v>0.704176415701676</c:v>
                </c:pt>
                <c:pt idx="33">
                  <c:v>0.64333808297919948</c:v>
                </c:pt>
                <c:pt idx="34">
                  <c:v>0.59280155590200412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2C9-4658-AB62-F0AE4962491A}"/>
            </c:ext>
          </c:extLst>
        </c:ser>
        <c:ser>
          <c:idx val="2"/>
          <c:order val="2"/>
          <c:tx>
            <c:strRef>
              <c:f>'TechAnnex - Figures'!$I$516</c:f>
              <c:strCache>
                <c:ptCount val="1"/>
                <c:pt idx="0">
                  <c:v>Disposal</c:v>
                </c:pt>
              </c:strCache>
            </c:strRef>
          </c:tx>
          <c:spPr>
            <a:solidFill>
              <a:srgbClr val="083256"/>
            </a:solidFill>
            <a:ln>
              <a:noFill/>
            </a:ln>
            <a:effectLst/>
          </c:spPr>
          <c:dPt>
            <c:idx val="5"/>
            <c:bubble3D val="0"/>
            <c:spPr>
              <a:solidFill>
                <a:srgbClr val="08325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72C9-4658-AB62-F0AE4962491A}"/>
              </c:ext>
            </c:extLst>
          </c:dPt>
          <c:cat>
            <c:numRef>
              <c:f>'TechAnnex - Figures'!$J$513:$AR$513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'TechAnnex - Figures'!$J$516:$AR$516</c:f>
              <c:numCache>
                <c:formatCode>0.00</c:formatCode>
                <c:ptCount val="3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1.8994950000000005E-6</c:v>
                </c:pt>
                <c:pt idx="5">
                  <c:v>3.4250137999999994E-4</c:v>
                </c:pt>
                <c:pt idx="6">
                  <c:v>1.0116960100000003E-3</c:v>
                </c:pt>
                <c:pt idx="7">
                  <c:v>3.2150693249999997E-3</c:v>
                </c:pt>
                <c:pt idx="8">
                  <c:v>2.9341147874999999E-3</c:v>
                </c:pt>
                <c:pt idx="9">
                  <c:v>4.3677803965675678E-3</c:v>
                </c:pt>
                <c:pt idx="10">
                  <c:v>1.0722339890805075E-2</c:v>
                </c:pt>
                <c:pt idx="11">
                  <c:v>1.726649413569542E-2</c:v>
                </c:pt>
                <c:pt idx="12">
                  <c:v>1.6745222934602032E-2</c:v>
                </c:pt>
                <c:pt idx="13">
                  <c:v>2.1465180741478337E-2</c:v>
                </c:pt>
                <c:pt idx="14">
                  <c:v>2.4298852860534372E-2</c:v>
                </c:pt>
                <c:pt idx="15">
                  <c:v>3.686362020969592E-2</c:v>
                </c:pt>
                <c:pt idx="16">
                  <c:v>5.3120960412275882E-2</c:v>
                </c:pt>
                <c:pt idx="17">
                  <c:v>6.960477712938487E-2</c:v>
                </c:pt>
                <c:pt idx="18">
                  <c:v>9.1663866115437198E-2</c:v>
                </c:pt>
                <c:pt idx="19">
                  <c:v>0.10247605386095608</c:v>
                </c:pt>
                <c:pt idx="20">
                  <c:v>0.11004093617488113</c:v>
                </c:pt>
                <c:pt idx="21">
                  <c:v>0.143447823194121</c:v>
                </c:pt>
                <c:pt idx="22">
                  <c:v>0.15846483875464054</c:v>
                </c:pt>
                <c:pt idx="23">
                  <c:v>0.19719478188426462</c:v>
                </c:pt>
                <c:pt idx="24">
                  <c:v>0.23002616997197736</c:v>
                </c:pt>
                <c:pt idx="25">
                  <c:v>0.32397353445955374</c:v>
                </c:pt>
                <c:pt idx="26">
                  <c:v>0.30218134161101057</c:v>
                </c:pt>
                <c:pt idx="27">
                  <c:v>0.3822290963075109</c:v>
                </c:pt>
                <c:pt idx="28">
                  <c:v>0.52585312859125333</c:v>
                </c:pt>
                <c:pt idx="29">
                  <c:v>0.42376369697707722</c:v>
                </c:pt>
                <c:pt idx="30">
                  <c:v>0.53883015329642503</c:v>
                </c:pt>
                <c:pt idx="31">
                  <c:v>0.83844425583855442</c:v>
                </c:pt>
                <c:pt idx="32">
                  <c:v>0.76761463338421532</c:v>
                </c:pt>
                <c:pt idx="33">
                  <c:v>0.47301846422908317</c:v>
                </c:pt>
                <c:pt idx="34">
                  <c:v>0.44773710292130453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2C9-4658-AB62-F0AE496249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72787664"/>
        <c:axId val="1738608640"/>
      </c:areaChart>
      <c:catAx>
        <c:axId val="372787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rgbClr val="AFC7D0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accent3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38608640"/>
        <c:crosses val="autoZero"/>
        <c:auto val="1"/>
        <c:lblAlgn val="ctr"/>
        <c:lblOffset val="100"/>
        <c:tickLblSkip val="5"/>
        <c:noMultiLvlLbl val="0"/>
      </c:catAx>
      <c:valAx>
        <c:axId val="1738608640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rgbClr val="AFC7D0"/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accent3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baseline="0"/>
                  <a:t>MtCO</a:t>
                </a:r>
                <a:r>
                  <a:rPr lang="en-NZ" baseline="-25000"/>
                  <a:t>2</a:t>
                </a:r>
                <a:r>
                  <a:rPr lang="en-NZ" baseline="0"/>
                  <a:t>e</a:t>
                </a:r>
                <a:endParaRPr lang="en-NZ"/>
              </a:p>
            </c:rich>
          </c:tx>
          <c:layout>
            <c:manualLayout>
              <c:xMode val="edge"/>
              <c:yMode val="edge"/>
              <c:x val="1.4498447885975986E-2"/>
              <c:y val="0.3334981504062181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accent3"/>
                  </a:solidFill>
                  <a:latin typeface="+mn-lt"/>
                  <a:ea typeface="+mn-ea"/>
                  <a:cs typeface="+mn-cs"/>
                </a:defRPr>
              </a:pPr>
              <a:endParaRPr lang="en-NZ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accent3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278766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accent3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chemeClr val="accent3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'TechAnnex - Figures'!$I$225</c:f>
              <c:strCache>
                <c:ptCount val="1"/>
                <c:pt idx="0">
                  <c:v>2026 GHG Inventory</c:v>
                </c:pt>
              </c:strCache>
            </c:strRef>
          </c:tx>
          <c:spPr>
            <a:ln w="28575" cap="rnd">
              <a:solidFill>
                <a:srgbClr val="26A79E"/>
              </a:solidFill>
              <a:round/>
            </a:ln>
            <a:effectLst/>
          </c:spPr>
          <c:marker>
            <c:symbol val="none"/>
          </c:marker>
          <c:cat>
            <c:numRef>
              <c:f>'TechAnnex - Figures'!$J$224:$S$224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'TechAnnex - Figures'!$J$225:$S$225</c:f>
              <c:numCache>
                <c:formatCode>0.0</c:formatCode>
                <c:ptCount val="10"/>
                <c:pt idx="0">
                  <c:v>83.007962276281191</c:v>
                </c:pt>
                <c:pt idx="1">
                  <c:v>80.820445706756672</c:v>
                </c:pt>
                <c:pt idx="2">
                  <c:v>82.301693907162417</c:v>
                </c:pt>
                <c:pt idx="3">
                  <c:v>82.563212092309868</c:v>
                </c:pt>
                <c:pt idx="4">
                  <c:v>83.65831306075377</c:v>
                </c:pt>
                <c:pt idx="5">
                  <c:v>80.960937878894512</c:v>
                </c:pt>
                <c:pt idx="6">
                  <c:v>81.52793425593957</c:v>
                </c:pt>
                <c:pt idx="7">
                  <c:v>77.66269664446088</c:v>
                </c:pt>
                <c:pt idx="8">
                  <c:v>75.898932807196786</c:v>
                </c:pt>
                <c:pt idx="9">
                  <c:v>75.811607600946758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B7-43C0-8818-079B0B0D9313}"/>
            </c:ext>
          </c:extLst>
        </c:ser>
        <c:ser>
          <c:idx val="1"/>
          <c:order val="1"/>
          <c:tx>
            <c:strRef>
              <c:f>'TechAnnex - Figures'!$I$226</c:f>
              <c:strCache>
                <c:ptCount val="1"/>
                <c:pt idx="0">
                  <c:v>2025 GHG Inventory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'TechAnnex - Figures'!$J$224:$S$224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'TechAnnex - Figures'!$J$226:$S$226</c:f>
              <c:numCache>
                <c:formatCode>0.0</c:formatCode>
                <c:ptCount val="10"/>
                <c:pt idx="0">
                  <c:v>83.3039144717265</c:v>
                </c:pt>
                <c:pt idx="1">
                  <c:v>81.10089831564666</c:v>
                </c:pt>
                <c:pt idx="2">
                  <c:v>82.647427033284288</c:v>
                </c:pt>
                <c:pt idx="3">
                  <c:v>82.885063476251261</c:v>
                </c:pt>
                <c:pt idx="4">
                  <c:v>84.064382729006084</c:v>
                </c:pt>
                <c:pt idx="5">
                  <c:v>81.376450725132457</c:v>
                </c:pt>
                <c:pt idx="6">
                  <c:v>81.872363756342239</c:v>
                </c:pt>
                <c:pt idx="7">
                  <c:v>77.98311804423146</c:v>
                </c:pt>
                <c:pt idx="8">
                  <c:v>76.416304670495492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B7-43C0-8818-079B0B0D9313}"/>
            </c:ext>
          </c:extLst>
        </c:ser>
        <c:ser>
          <c:idx val="3"/>
          <c:order val="3"/>
          <c:tx>
            <c:strRef>
              <c:f>'TechAnnex - Figures'!$I$228</c:f>
              <c:strCache>
                <c:ptCount val="1"/>
                <c:pt idx="0">
                  <c:v>2022 GHG Inventory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'TechAnnex - Figures'!$J$224:$S$224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'TechAnnex - Figures'!$J$228:$S$228</c:f>
              <c:numCache>
                <c:formatCode>0.0</c:formatCode>
                <c:ptCount val="10"/>
                <c:pt idx="0">
                  <c:v>83.673555048312508</c:v>
                </c:pt>
                <c:pt idx="1">
                  <c:v>81.558131952603887</c:v>
                </c:pt>
                <c:pt idx="2">
                  <c:v>83.032719144408233</c:v>
                </c:pt>
                <c:pt idx="3">
                  <c:v>83.201244111173096</c:v>
                </c:pt>
                <c:pt idx="4">
                  <c:v>84.740605020427509</c:v>
                </c:pt>
                <c:pt idx="5">
                  <c:v>81.866698124211084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2B-4AEC-9E1E-A8C8FC4483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84797040"/>
        <c:axId val="1939610736"/>
        <c:extLst>
          <c:ext xmlns:c15="http://schemas.microsoft.com/office/drawing/2012/chart" uri="{02D57815-91ED-43cb-92C2-25804820EDAC}">
            <c15:filteredLineSeries>
              <c15:ser>
                <c:idx val="2"/>
                <c:order val="2"/>
                <c:tx>
                  <c:strRef>
                    <c:extLst>
                      <c:ext uri="{02D57815-91ED-43cb-92C2-25804820EDAC}">
                        <c15:formulaRef>
                          <c15:sqref>'TechAnnex - Figures'!$I$227</c15:sqref>
                        </c15:formulaRef>
                      </c:ext>
                    </c:extLst>
                    <c:strCache>
                      <c:ptCount val="1"/>
                      <c:pt idx="0">
                        <c:v>2024 GHG Inventory</c:v>
                      </c:pt>
                    </c:strCache>
                  </c:strRef>
                </c:tx>
                <c:spPr>
                  <a:ln w="28575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'TechAnnex - Figures'!$J$224:$S$224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2015</c:v>
                      </c:pt>
                      <c:pt idx="1">
                        <c:v>2016</c:v>
                      </c:pt>
                      <c:pt idx="2">
                        <c:v>2017</c:v>
                      </c:pt>
                      <c:pt idx="3">
                        <c:v>2018</c:v>
                      </c:pt>
                      <c:pt idx="4">
                        <c:v>2019</c:v>
                      </c:pt>
                      <c:pt idx="5">
                        <c:v>2020</c:v>
                      </c:pt>
                      <c:pt idx="6">
                        <c:v>2021</c:v>
                      </c:pt>
                      <c:pt idx="7">
                        <c:v>2022</c:v>
                      </c:pt>
                      <c:pt idx="8">
                        <c:v>2023</c:v>
                      </c:pt>
                      <c:pt idx="9">
                        <c:v>2024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'TechAnnex - Figures'!$J$227:$S$227</c15:sqref>
                        </c15:formulaRef>
                      </c:ext>
                    </c:extLst>
                    <c:numCache>
                      <c:formatCode>0.0</c:formatCode>
                      <c:ptCount val="10"/>
                      <c:pt idx="0">
                        <c:v>83.894632561662519</c:v>
                      </c:pt>
                      <c:pt idx="1">
                        <c:v>81.656181167390457</c:v>
                      </c:pt>
                      <c:pt idx="2">
                        <c:v>83.073082610106468</c:v>
                      </c:pt>
                      <c:pt idx="3">
                        <c:v>83.434604331181873</c:v>
                      </c:pt>
                      <c:pt idx="4">
                        <c:v>84.586236538461648</c:v>
                      </c:pt>
                      <c:pt idx="5">
                        <c:v>81.881845501149542</c:v>
                      </c:pt>
                      <c:pt idx="6">
                        <c:v>81.808919800596868</c:v>
                      </c:pt>
                      <c:pt idx="7">
                        <c:v>78.39536315521751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752B-4AEC-9E1E-A8C8FC44838D}"/>
                  </c:ext>
                </c:extLst>
              </c15:ser>
            </c15:filteredLineSeries>
          </c:ext>
        </c:extLst>
      </c:lineChart>
      <c:catAx>
        <c:axId val="1884797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AFC7D0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accent3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39610736"/>
        <c:crosses val="autoZero"/>
        <c:auto val="1"/>
        <c:lblAlgn val="ctr"/>
        <c:lblOffset val="100"/>
        <c:noMultiLvlLbl val="0"/>
      </c:catAx>
      <c:valAx>
        <c:axId val="1939610736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rgbClr val="AFC7D0"/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accent3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b="1"/>
                  <a:t>MtCO</a:t>
                </a:r>
                <a:r>
                  <a:rPr lang="en-NZ" b="1" baseline="-25000"/>
                  <a:t>2</a:t>
                </a:r>
                <a:r>
                  <a:rPr lang="en-NZ" b="1"/>
                  <a:t>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accent3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accent3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8479704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accent3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chemeClr val="accent3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267654444657379"/>
          <c:y val="4.5598777840731228E-2"/>
          <c:w val="0.84964298284928086"/>
          <c:h val="0.7321251117727855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'TechAnnex - Figures'!$I$353</c:f>
              <c:strCache>
                <c:ptCount val="1"/>
                <c:pt idx="0">
                  <c:v>Existing renewable capacity</c:v>
                </c:pt>
              </c:strCache>
            </c:strRef>
          </c:tx>
          <c:spPr>
            <a:solidFill>
              <a:srgbClr val="0061A3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'TechAnnex - Figures'!$J$352:$X$352</c15:sqref>
                  </c15:fullRef>
                </c:ext>
              </c:extLst>
              <c:f>'TechAnnex - Figures'!$M$352:$X$352</c:f>
              <c:numCache>
                <c:formatCode>General</c:formatCode>
                <c:ptCount val="12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'TechAnnex - Figures'!$J$353:$X$353</c15:sqref>
                  </c15:fullRef>
                </c:ext>
              </c:extLst>
              <c:f>'TechAnnex - Figures'!$M$353:$X$353</c:f>
              <c:numCache>
                <c:formatCode>_(* #,##0_);_(* \(#,##0\);_(* "-"??_);_(@_)</c:formatCode>
                <c:ptCount val="12"/>
                <c:pt idx="0">
                  <c:v>6900.6065392451483</c:v>
                </c:pt>
                <c:pt idx="1">
                  <c:v>6991.5570000000007</c:v>
                </c:pt>
                <c:pt idx="2">
                  <c:v>7194.1720000000014</c:v>
                </c:pt>
                <c:pt idx="3">
                  <c:v>7240.9050000000007</c:v>
                </c:pt>
                <c:pt idx="4">
                  <c:v>7249.1850000000004</c:v>
                </c:pt>
                <c:pt idx="5">
                  <c:v>7267.0090000000009</c:v>
                </c:pt>
                <c:pt idx="6">
                  <c:v>7311.9580000000005</c:v>
                </c:pt>
                <c:pt idx="7">
                  <c:v>7343.8910000000005</c:v>
                </c:pt>
                <c:pt idx="8">
                  <c:v>7466.2439999999997</c:v>
                </c:pt>
                <c:pt idx="9">
                  <c:v>7735.6129999999994</c:v>
                </c:pt>
                <c:pt idx="10">
                  <c:v>7858.6390000000001</c:v>
                </c:pt>
                <c:pt idx="11">
                  <c:v>8172.4069999999992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0E-4EBB-A86C-88E040E75B09}"/>
            </c:ext>
          </c:extLst>
        </c:ser>
        <c:ser>
          <c:idx val="0"/>
          <c:order val="1"/>
          <c:tx>
            <c:strRef>
              <c:f>'TechAnnex - Figures'!$I$354</c:f>
              <c:strCache>
                <c:ptCount val="1"/>
                <c:pt idx="0">
                  <c:v>New capacity added in year</c:v>
                </c:pt>
              </c:strCache>
            </c:strRef>
          </c:tx>
          <c:spPr>
            <a:solidFill>
              <a:srgbClr val="14ACD4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'TechAnnex - Figures'!$J$352:$X$352</c15:sqref>
                  </c15:fullRef>
                </c:ext>
              </c:extLst>
              <c:f>'TechAnnex - Figures'!$M$352:$X$352</c:f>
              <c:numCache>
                <c:formatCode>General</c:formatCode>
                <c:ptCount val="12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'TechAnnex - Figures'!$J$354:$X$354</c15:sqref>
                  </c15:fullRef>
                </c:ext>
              </c:extLst>
              <c:f>'TechAnnex - Figures'!$M$354:$X$354</c:f>
              <c:numCache>
                <c:formatCode>_(* #,##0_);_(* \(#,##0\);_(* "-"??_);_(@_)</c:formatCode>
                <c:ptCount val="12"/>
                <c:pt idx="0">
                  <c:v>90.950460754852429</c:v>
                </c:pt>
                <c:pt idx="1">
                  <c:v>202.61500000000069</c:v>
                </c:pt>
                <c:pt idx="2">
                  <c:v>46.732999999999265</c:v>
                </c:pt>
                <c:pt idx="3">
                  <c:v>8.2799999999997453</c:v>
                </c:pt>
                <c:pt idx="4">
                  <c:v>17.824000000000524</c:v>
                </c:pt>
                <c:pt idx="5">
                  <c:v>44.948999999999614</c:v>
                </c:pt>
                <c:pt idx="6">
                  <c:v>31.932999999999993</c:v>
                </c:pt>
                <c:pt idx="7">
                  <c:v>122.35299999999916</c:v>
                </c:pt>
                <c:pt idx="8">
                  <c:v>269.36899999999969</c:v>
                </c:pt>
                <c:pt idx="9">
                  <c:v>123.02600000000075</c:v>
                </c:pt>
                <c:pt idx="10">
                  <c:v>313.76799999999912</c:v>
                </c:pt>
                <c:pt idx="11">
                  <c:v>556.74099999999999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70E-4EBB-A86C-88E040E75B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860796415"/>
        <c:axId val="1857164831"/>
      </c:barChart>
      <c:catAx>
        <c:axId val="1860796415"/>
        <c:scaling>
          <c:orientation val="minMax"/>
        </c:scaling>
        <c:delete val="0"/>
        <c:axPos val="b"/>
        <c:numFmt formatCode="General" sourceLinked="1"/>
        <c:majorTickMark val="none"/>
        <c:minorTickMark val="out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57164831"/>
        <c:crosses val="autoZero"/>
        <c:auto val="1"/>
        <c:lblAlgn val="ctr"/>
        <c:lblOffset val="100"/>
        <c:noMultiLvlLbl val="0"/>
      </c:catAx>
      <c:valAx>
        <c:axId val="1857164831"/>
        <c:scaling>
          <c:orientation val="minMax"/>
          <c:min val="6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206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b="1" baseline="0">
                    <a:solidFill>
                      <a:srgbClr val="002060"/>
                    </a:solidFill>
                  </a:rPr>
                  <a:t>MW</a:t>
                </a:r>
                <a:endParaRPr lang="en-NZ" b="1">
                  <a:solidFill>
                    <a:srgbClr val="002060"/>
                  </a:solidFill>
                </a:endParaRPr>
              </a:p>
            </c:rich>
          </c:tx>
          <c:layout>
            <c:manualLayout>
              <c:xMode val="edge"/>
              <c:yMode val="edge"/>
              <c:x val="4.9156665325434555E-3"/>
              <c:y val="0.3215162996217393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2060"/>
                  </a:solidFill>
                  <a:latin typeface="+mn-lt"/>
                  <a:ea typeface="+mn-ea"/>
                  <a:cs typeface="+mn-cs"/>
                </a:defRPr>
              </a:pPr>
              <a:endParaRPr lang="en-NZ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6079641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50614701685295"/>
          <c:y val="0.91279110857093682"/>
          <c:w val="0.69877078275257465"/>
          <c:h val="7.118758497296673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rgbClr val="00206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9.1886055956019966E-2"/>
          <c:y val="2.998296100734164E-2"/>
          <c:w val="0.89179952061053536"/>
          <c:h val="0.70254656530002713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'TechAnnex - Figures'!$I$46</c:f>
              <c:strCache>
                <c:ptCount val="1"/>
                <c:pt idx="0">
                  <c:v>Emissions budgets set by Government</c:v>
                </c:pt>
              </c:strCache>
            </c:strRef>
          </c:tx>
          <c:invertIfNegative val="0"/>
          <c:cat>
            <c:numRef>
              <c:f>'TechAnnex - Figures'!$J$44:$AL$44</c:f>
              <c:numCache>
                <c:formatCode>yyyy</c:formatCode>
                <c:ptCount val="29"/>
                <c:pt idx="0">
                  <c:v>44562</c:v>
                </c:pt>
                <c:pt idx="1">
                  <c:v>44927</c:v>
                </c:pt>
                <c:pt idx="2">
                  <c:v>45292</c:v>
                </c:pt>
                <c:pt idx="3">
                  <c:v>45658</c:v>
                </c:pt>
                <c:pt idx="4">
                  <c:v>46023</c:v>
                </c:pt>
                <c:pt idx="5">
                  <c:v>46388</c:v>
                </c:pt>
                <c:pt idx="6">
                  <c:v>46753</c:v>
                </c:pt>
                <c:pt idx="7">
                  <c:v>47119</c:v>
                </c:pt>
                <c:pt idx="8">
                  <c:v>47484</c:v>
                </c:pt>
                <c:pt idx="9">
                  <c:v>47849</c:v>
                </c:pt>
                <c:pt idx="10">
                  <c:v>48214</c:v>
                </c:pt>
                <c:pt idx="11">
                  <c:v>48580</c:v>
                </c:pt>
                <c:pt idx="12">
                  <c:v>48945</c:v>
                </c:pt>
                <c:pt idx="13">
                  <c:v>49310</c:v>
                </c:pt>
                <c:pt idx="14">
                  <c:v>49675</c:v>
                </c:pt>
                <c:pt idx="15">
                  <c:v>50041</c:v>
                </c:pt>
                <c:pt idx="16">
                  <c:v>50406</c:v>
                </c:pt>
                <c:pt idx="17">
                  <c:v>50771</c:v>
                </c:pt>
                <c:pt idx="18">
                  <c:v>51136</c:v>
                </c:pt>
                <c:pt idx="19">
                  <c:v>51502</c:v>
                </c:pt>
                <c:pt idx="20">
                  <c:v>51867</c:v>
                </c:pt>
                <c:pt idx="21">
                  <c:v>52232</c:v>
                </c:pt>
                <c:pt idx="22">
                  <c:v>52597</c:v>
                </c:pt>
                <c:pt idx="23">
                  <c:v>52963</c:v>
                </c:pt>
                <c:pt idx="24">
                  <c:v>53328</c:v>
                </c:pt>
                <c:pt idx="25">
                  <c:v>53693</c:v>
                </c:pt>
                <c:pt idx="26">
                  <c:v>54058</c:v>
                </c:pt>
                <c:pt idx="27">
                  <c:v>54424</c:v>
                </c:pt>
                <c:pt idx="28">
                  <c:v>54789</c:v>
                </c:pt>
              </c:numCache>
            </c:numRef>
          </c:cat>
          <c:val>
            <c:numRef>
              <c:f>'TechAnnex - Figures'!$J$46:$AL$46</c:f>
              <c:numCache>
                <c:formatCode>0</c:formatCode>
                <c:ptCount val="29"/>
                <c:pt idx="0">
                  <c:v>72.5</c:v>
                </c:pt>
                <c:pt idx="1">
                  <c:v>72.5</c:v>
                </c:pt>
                <c:pt idx="2">
                  <c:v>72.5</c:v>
                </c:pt>
                <c:pt idx="3">
                  <c:v>72.5</c:v>
                </c:pt>
                <c:pt idx="4">
                  <c:v>61</c:v>
                </c:pt>
                <c:pt idx="5">
                  <c:v>61</c:v>
                </c:pt>
                <c:pt idx="6">
                  <c:v>61</c:v>
                </c:pt>
                <c:pt idx="7">
                  <c:v>61</c:v>
                </c:pt>
                <c:pt idx="8">
                  <c:v>61</c:v>
                </c:pt>
                <c:pt idx="9">
                  <c:v>48</c:v>
                </c:pt>
                <c:pt idx="10">
                  <c:v>48</c:v>
                </c:pt>
                <c:pt idx="11">
                  <c:v>48</c:v>
                </c:pt>
                <c:pt idx="12">
                  <c:v>48</c:v>
                </c:pt>
                <c:pt idx="13">
                  <c:v>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ADAE-4FBB-990E-CB35DEEBE5E8}"/>
            </c:ext>
          </c:extLst>
        </c:ser>
        <c:ser>
          <c:idx val="2"/>
          <c:order val="2"/>
          <c:tx>
            <c:strRef>
              <c:f>'TechAnnex - Figures'!$I$47</c:f>
              <c:strCache>
                <c:ptCount val="1"/>
                <c:pt idx="0">
                  <c:v>Commission's proposed fourth emissions budget</c:v>
                </c:pt>
              </c:strCache>
            </c:strRef>
          </c:tx>
          <c:spPr>
            <a:pattFill prst="dkUpDiag">
              <a:fgClr>
                <a:srgbClr val="6AC17B"/>
              </a:fgClr>
              <a:bgClr>
                <a:sysClr val="window" lastClr="FFFFFF"/>
              </a:bgClr>
            </a:pattFill>
          </c:spPr>
          <c:invertIfNegative val="0"/>
          <c:cat>
            <c:numRef>
              <c:f>'TechAnnex - Figures'!$J$44:$AL$44</c:f>
              <c:numCache>
                <c:formatCode>yyyy</c:formatCode>
                <c:ptCount val="29"/>
                <c:pt idx="0">
                  <c:v>44562</c:v>
                </c:pt>
                <c:pt idx="1">
                  <c:v>44927</c:v>
                </c:pt>
                <c:pt idx="2">
                  <c:v>45292</c:v>
                </c:pt>
                <c:pt idx="3">
                  <c:v>45658</c:v>
                </c:pt>
                <c:pt idx="4">
                  <c:v>46023</c:v>
                </c:pt>
                <c:pt idx="5">
                  <c:v>46388</c:v>
                </c:pt>
                <c:pt idx="6">
                  <c:v>46753</c:v>
                </c:pt>
                <c:pt idx="7">
                  <c:v>47119</c:v>
                </c:pt>
                <c:pt idx="8">
                  <c:v>47484</c:v>
                </c:pt>
                <c:pt idx="9">
                  <c:v>47849</c:v>
                </c:pt>
                <c:pt idx="10">
                  <c:v>48214</c:v>
                </c:pt>
                <c:pt idx="11">
                  <c:v>48580</c:v>
                </c:pt>
                <c:pt idx="12">
                  <c:v>48945</c:v>
                </c:pt>
                <c:pt idx="13">
                  <c:v>49310</c:v>
                </c:pt>
                <c:pt idx="14">
                  <c:v>49675</c:v>
                </c:pt>
                <c:pt idx="15">
                  <c:v>50041</c:v>
                </c:pt>
                <c:pt idx="16">
                  <c:v>50406</c:v>
                </c:pt>
                <c:pt idx="17">
                  <c:v>50771</c:v>
                </c:pt>
                <c:pt idx="18">
                  <c:v>51136</c:v>
                </c:pt>
                <c:pt idx="19">
                  <c:v>51502</c:v>
                </c:pt>
                <c:pt idx="20">
                  <c:v>51867</c:v>
                </c:pt>
                <c:pt idx="21">
                  <c:v>52232</c:v>
                </c:pt>
                <c:pt idx="22">
                  <c:v>52597</c:v>
                </c:pt>
                <c:pt idx="23">
                  <c:v>52963</c:v>
                </c:pt>
                <c:pt idx="24">
                  <c:v>53328</c:v>
                </c:pt>
                <c:pt idx="25">
                  <c:v>53693</c:v>
                </c:pt>
                <c:pt idx="26">
                  <c:v>54058</c:v>
                </c:pt>
                <c:pt idx="27">
                  <c:v>54424</c:v>
                </c:pt>
                <c:pt idx="28">
                  <c:v>54789</c:v>
                </c:pt>
              </c:numCache>
            </c:numRef>
          </c:cat>
          <c:val>
            <c:numRef>
              <c:f>'TechAnnex - Figures'!$J$47:$AL$47</c:f>
              <c:numCache>
                <c:formatCode>0</c:formatCode>
                <c:ptCount val="29"/>
                <c:pt idx="14">
                  <c:v>31.996735062392474</c:v>
                </c:pt>
                <c:pt idx="15">
                  <c:v>31.996735062392474</c:v>
                </c:pt>
                <c:pt idx="16">
                  <c:v>31.996735062392474</c:v>
                </c:pt>
                <c:pt idx="17">
                  <c:v>31.996735062392474</c:v>
                </c:pt>
                <c:pt idx="18">
                  <c:v>31.996735062392474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ADAE-4FBB-990E-CB35DEEBE5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249719007"/>
        <c:axId val="1229945375"/>
      </c:barChart>
      <c:lineChart>
        <c:grouping val="standard"/>
        <c:varyColors val="0"/>
        <c:ser>
          <c:idx val="0"/>
          <c:order val="0"/>
          <c:tx>
            <c:strRef>
              <c:f>'TechAnnex - Figures'!$I$45</c:f>
              <c:strCache>
                <c:ptCount val="1"/>
                <c:pt idx="0">
                  <c:v>EB4 demo path</c:v>
                </c:pt>
              </c:strCache>
            </c:strRef>
          </c:tx>
          <c:spPr>
            <a:ln>
              <a:prstDash val="dash"/>
            </a:ln>
          </c:spPr>
          <c:marker>
            <c:symbol val="none"/>
          </c:marker>
          <c:cat>
            <c:numRef>
              <c:f>'TechAnnex - Figures'!$J$44:$AL$44</c:f>
              <c:numCache>
                <c:formatCode>yyyy</c:formatCode>
                <c:ptCount val="29"/>
                <c:pt idx="0">
                  <c:v>44562</c:v>
                </c:pt>
                <c:pt idx="1">
                  <c:v>44927</c:v>
                </c:pt>
                <c:pt idx="2">
                  <c:v>45292</c:v>
                </c:pt>
                <c:pt idx="3">
                  <c:v>45658</c:v>
                </c:pt>
                <c:pt idx="4">
                  <c:v>46023</c:v>
                </c:pt>
                <c:pt idx="5">
                  <c:v>46388</c:v>
                </c:pt>
                <c:pt idx="6">
                  <c:v>46753</c:v>
                </c:pt>
                <c:pt idx="7">
                  <c:v>47119</c:v>
                </c:pt>
                <c:pt idx="8">
                  <c:v>47484</c:v>
                </c:pt>
                <c:pt idx="9">
                  <c:v>47849</c:v>
                </c:pt>
                <c:pt idx="10">
                  <c:v>48214</c:v>
                </c:pt>
                <c:pt idx="11">
                  <c:v>48580</c:v>
                </c:pt>
                <c:pt idx="12">
                  <c:v>48945</c:v>
                </c:pt>
                <c:pt idx="13">
                  <c:v>49310</c:v>
                </c:pt>
                <c:pt idx="14">
                  <c:v>49675</c:v>
                </c:pt>
                <c:pt idx="15">
                  <c:v>50041</c:v>
                </c:pt>
                <c:pt idx="16">
                  <c:v>50406</c:v>
                </c:pt>
                <c:pt idx="17">
                  <c:v>50771</c:v>
                </c:pt>
                <c:pt idx="18">
                  <c:v>51136</c:v>
                </c:pt>
                <c:pt idx="19">
                  <c:v>51502</c:v>
                </c:pt>
                <c:pt idx="20">
                  <c:v>51867</c:v>
                </c:pt>
                <c:pt idx="21">
                  <c:v>52232</c:v>
                </c:pt>
                <c:pt idx="22">
                  <c:v>52597</c:v>
                </c:pt>
                <c:pt idx="23">
                  <c:v>52963</c:v>
                </c:pt>
                <c:pt idx="24">
                  <c:v>53328</c:v>
                </c:pt>
                <c:pt idx="25">
                  <c:v>53693</c:v>
                </c:pt>
                <c:pt idx="26">
                  <c:v>54058</c:v>
                </c:pt>
                <c:pt idx="27">
                  <c:v>54424</c:v>
                </c:pt>
                <c:pt idx="28">
                  <c:v>54789</c:v>
                </c:pt>
              </c:numCache>
            </c:numRef>
          </c:cat>
          <c:val>
            <c:numRef>
              <c:f>'TechAnnex - Figures'!$J$45:$AL$45</c:f>
              <c:numCache>
                <c:formatCode>0</c:formatCode>
                <c:ptCount val="29"/>
                <c:pt idx="9">
                  <c:v>48.49519699135088</c:v>
                </c:pt>
                <c:pt idx="10">
                  <c:v>46.491256311878708</c:v>
                </c:pt>
                <c:pt idx="11">
                  <c:v>44.494928717088364</c:v>
                </c:pt>
                <c:pt idx="12">
                  <c:v>42.135260608151121</c:v>
                </c:pt>
                <c:pt idx="13">
                  <c:v>39.793218575331487</c:v>
                </c:pt>
                <c:pt idx="14">
                  <c:v>37.301615249797045</c:v>
                </c:pt>
                <c:pt idx="15">
                  <c:v>34.12725818607079</c:v>
                </c:pt>
                <c:pt idx="16">
                  <c:v>31.860404974232871</c:v>
                </c:pt>
                <c:pt idx="17">
                  <c:v>29.420090969336133</c:v>
                </c:pt>
                <c:pt idx="18">
                  <c:v>27.274305932525532</c:v>
                </c:pt>
                <c:pt idx="19">
                  <c:v>25.302076952389378</c:v>
                </c:pt>
                <c:pt idx="20">
                  <c:v>23.294047088988098</c:v>
                </c:pt>
                <c:pt idx="21">
                  <c:v>21.695448830001677</c:v>
                </c:pt>
                <c:pt idx="22">
                  <c:v>20.760900758168169</c:v>
                </c:pt>
                <c:pt idx="23">
                  <c:v>20.199977277249964</c:v>
                </c:pt>
                <c:pt idx="24">
                  <c:v>20.551279008035284</c:v>
                </c:pt>
                <c:pt idx="25">
                  <c:v>21.057785006411056</c:v>
                </c:pt>
                <c:pt idx="26">
                  <c:v>20.733515942212573</c:v>
                </c:pt>
                <c:pt idx="27">
                  <c:v>19.594162020720415</c:v>
                </c:pt>
                <c:pt idx="28">
                  <c:v>18.4420860655081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5-ADAE-4FBB-990E-CB35DEEBE5E8}"/>
            </c:ext>
          </c:extLst>
        </c:ser>
        <c:ser>
          <c:idx val="3"/>
          <c:order val="3"/>
          <c:tx>
            <c:strRef>
              <c:f>'TechAnnex - Figures'!$I$48</c:f>
              <c:strCache>
                <c:ptCount val="1"/>
                <c:pt idx="0">
                  <c:v>Government's WAM</c:v>
                </c:pt>
              </c:strCache>
            </c:strRef>
          </c:tx>
          <c:spPr>
            <a:ln w="31750">
              <a:solidFill>
                <a:srgbClr val="EF4D7F"/>
              </a:solidFill>
            </a:ln>
          </c:spPr>
          <c:marker>
            <c:symbol val="none"/>
          </c:marker>
          <c:dPt>
            <c:idx val="4"/>
            <c:bubble3D val="0"/>
            <c:spPr>
              <a:ln w="31750">
                <a:noFill/>
              </a:ln>
            </c:spPr>
            <c:extLst>
              <c:ext xmlns:c16="http://schemas.microsoft.com/office/drawing/2014/chart" uri="{C3380CC4-5D6E-409C-BE32-E72D297353CC}">
                <c16:uniqueId val="{00000018-ADAE-4FBB-990E-CB35DEEBE5E8}"/>
              </c:ext>
            </c:extLst>
          </c:dPt>
          <c:dPt>
            <c:idx val="9"/>
            <c:bubble3D val="0"/>
            <c:spPr>
              <a:ln w="31750">
                <a:noFill/>
              </a:ln>
            </c:spPr>
            <c:extLst>
              <c:ext xmlns:c16="http://schemas.microsoft.com/office/drawing/2014/chart" uri="{C3380CC4-5D6E-409C-BE32-E72D297353CC}">
                <c16:uniqueId val="{00000017-ADAE-4FBB-990E-CB35DEEBE5E8}"/>
              </c:ext>
            </c:extLst>
          </c:dPt>
          <c:cat>
            <c:numRef>
              <c:f>'TechAnnex - Figures'!$J$44:$AL$44</c:f>
              <c:numCache>
                <c:formatCode>yyyy</c:formatCode>
                <c:ptCount val="29"/>
                <c:pt idx="0">
                  <c:v>44562</c:v>
                </c:pt>
                <c:pt idx="1">
                  <c:v>44927</c:v>
                </c:pt>
                <c:pt idx="2">
                  <c:v>45292</c:v>
                </c:pt>
                <c:pt idx="3">
                  <c:v>45658</c:v>
                </c:pt>
                <c:pt idx="4">
                  <c:v>46023</c:v>
                </c:pt>
                <c:pt idx="5">
                  <c:v>46388</c:v>
                </c:pt>
                <c:pt idx="6">
                  <c:v>46753</c:v>
                </c:pt>
                <c:pt idx="7">
                  <c:v>47119</c:v>
                </c:pt>
                <c:pt idx="8">
                  <c:v>47484</c:v>
                </c:pt>
                <c:pt idx="9">
                  <c:v>47849</c:v>
                </c:pt>
                <c:pt idx="10">
                  <c:v>48214</c:v>
                </c:pt>
                <c:pt idx="11">
                  <c:v>48580</c:v>
                </c:pt>
                <c:pt idx="12">
                  <c:v>48945</c:v>
                </c:pt>
                <c:pt idx="13">
                  <c:v>49310</c:v>
                </c:pt>
                <c:pt idx="14">
                  <c:v>49675</c:v>
                </c:pt>
                <c:pt idx="15">
                  <c:v>50041</c:v>
                </c:pt>
                <c:pt idx="16">
                  <c:v>50406</c:v>
                </c:pt>
                <c:pt idx="17">
                  <c:v>50771</c:v>
                </c:pt>
                <c:pt idx="18">
                  <c:v>51136</c:v>
                </c:pt>
                <c:pt idx="19">
                  <c:v>51502</c:v>
                </c:pt>
                <c:pt idx="20">
                  <c:v>51867</c:v>
                </c:pt>
                <c:pt idx="21">
                  <c:v>52232</c:v>
                </c:pt>
                <c:pt idx="22">
                  <c:v>52597</c:v>
                </c:pt>
                <c:pt idx="23">
                  <c:v>52963</c:v>
                </c:pt>
                <c:pt idx="24">
                  <c:v>53328</c:v>
                </c:pt>
                <c:pt idx="25">
                  <c:v>53693</c:v>
                </c:pt>
                <c:pt idx="26">
                  <c:v>54058</c:v>
                </c:pt>
                <c:pt idx="27">
                  <c:v>54424</c:v>
                </c:pt>
                <c:pt idx="28">
                  <c:v>54789</c:v>
                </c:pt>
              </c:numCache>
            </c:numRef>
          </c:cat>
          <c:val>
            <c:numRef>
              <c:f>'TechAnnex - Figures'!$J$48:$AL$48</c:f>
              <c:numCache>
                <c:formatCode>0.0</c:formatCode>
                <c:ptCount val="29"/>
                <c:pt idx="0">
                  <c:v>70.58</c:v>
                </c:pt>
                <c:pt idx="1">
                  <c:v>70.58</c:v>
                </c:pt>
                <c:pt idx="2">
                  <c:v>70.58</c:v>
                </c:pt>
                <c:pt idx="3">
                  <c:v>70.58</c:v>
                </c:pt>
                <c:pt idx="4">
                  <c:v>60.28</c:v>
                </c:pt>
                <c:pt idx="5">
                  <c:v>60.28</c:v>
                </c:pt>
                <c:pt idx="6">
                  <c:v>60.28</c:v>
                </c:pt>
                <c:pt idx="7">
                  <c:v>60.28</c:v>
                </c:pt>
                <c:pt idx="8">
                  <c:v>60.28</c:v>
                </c:pt>
                <c:pt idx="9">
                  <c:v>49.75</c:v>
                </c:pt>
                <c:pt idx="10">
                  <c:v>49.75</c:v>
                </c:pt>
                <c:pt idx="11">
                  <c:v>49.75</c:v>
                </c:pt>
                <c:pt idx="12">
                  <c:v>49.75</c:v>
                </c:pt>
                <c:pt idx="13">
                  <c:v>49.75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6-ADAE-4FBB-990E-CB35DEEBE5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9719007"/>
        <c:axId val="1229945375"/>
      </c:lineChart>
      <c:dateAx>
        <c:axId val="1249719007"/>
        <c:scaling>
          <c:orientation val="minMax"/>
        </c:scaling>
        <c:delete val="0"/>
        <c:axPos val="b"/>
        <c:numFmt formatCode="yyyy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29945375"/>
        <c:crosses val="autoZero"/>
        <c:auto val="1"/>
        <c:lblOffset val="100"/>
        <c:baseTimeUnit val="years"/>
        <c:majorUnit val="1"/>
        <c:majorTimeUnit val="years"/>
      </c:dateAx>
      <c:valAx>
        <c:axId val="1229945375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rgbClr val="A6C0CB"/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rgbClr val="00206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 b="1"/>
                  <a:t>Net emissions, (MtCO</a:t>
                </a:r>
                <a:r>
                  <a:rPr lang="en-US" sz="1100" b="1" baseline="-25000"/>
                  <a:t>2</a:t>
                </a:r>
                <a:r>
                  <a:rPr lang="en-US" sz="1100" b="1"/>
                  <a:t>e)</a:t>
                </a:r>
              </a:p>
            </c:rich>
          </c:tx>
          <c:layout>
            <c:manualLayout>
              <c:xMode val="edge"/>
              <c:yMode val="edge"/>
              <c:x val="1.3398150022002004E-2"/>
              <c:y val="0.19926065707303828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497190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3.7625517509354459E-2"/>
          <c:y val="0.83009539488480011"/>
          <c:w val="0.95804004034785439"/>
          <c:h val="0.16990460511520003"/>
        </c:manualLayout>
      </c:layout>
      <c:overlay val="0"/>
      <c:txPr>
        <a:bodyPr/>
        <a:lstStyle/>
        <a:p>
          <a:pPr>
            <a:defRPr sz="950"/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>
      <a:noFill/>
    </a:ln>
    <a:effectLst/>
  </c:spPr>
  <c:txPr>
    <a:bodyPr/>
    <a:lstStyle/>
    <a:p>
      <a:pPr>
        <a:defRPr sz="900">
          <a:solidFill>
            <a:srgbClr val="00206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2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'TechAnnex - Figures'!$I$267</c:f>
              <c:strCache>
                <c:ptCount val="1"/>
                <c:pt idx="0">
                  <c:v>Transport</c:v>
                </c:pt>
              </c:strCache>
            </c:strRef>
          </c:tx>
          <c:spPr>
            <a:solidFill>
              <a:srgbClr val="00ACD3"/>
            </a:solidFill>
            <a:ln>
              <a:noFill/>
            </a:ln>
            <a:effectLst/>
          </c:spPr>
          <c:invertIfNegative val="0"/>
          <c:dPt>
            <c:idx val="4"/>
            <c:invertIfNegative val="0"/>
            <c:bubble3D val="0"/>
            <c:spPr>
              <a:solidFill>
                <a:srgbClr val="00ACD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FD8D-4ED7-BB25-E6BD804AB0BB}"/>
              </c:ext>
            </c:extLst>
          </c:dPt>
          <c:cat>
            <c:numRef>
              <c:f>'TechAnnex - Figures'!$K$266:$P$266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'TechAnnex - Figures'!$K$267:$P$267</c:f>
              <c:numCache>
                <c:formatCode>0.00</c:formatCode>
                <c:ptCount val="6"/>
                <c:pt idx="0">
                  <c:v>-1.4520072124716261</c:v>
                </c:pt>
                <c:pt idx="1">
                  <c:v>0.65427785440878139</c:v>
                </c:pt>
                <c:pt idx="2">
                  <c:v>-0.34207480073658919</c:v>
                </c:pt>
                <c:pt idx="3">
                  <c:v>0.30447148271594959</c:v>
                </c:pt>
                <c:pt idx="4">
                  <c:v>-6.416252394600451E-2</c:v>
                </c:pt>
                <c:pt idx="5">
                  <c:v>-8.4924544265792434E-2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2E9-4F94-A3F5-0F6B2913137D}"/>
            </c:ext>
          </c:extLst>
        </c:ser>
        <c:ser>
          <c:idx val="1"/>
          <c:order val="1"/>
          <c:tx>
            <c:strRef>
              <c:f>'TechAnnex - Figures'!$I$268</c:f>
              <c:strCache>
                <c:ptCount val="1"/>
                <c:pt idx="0">
                  <c:v>Energy and industry</c:v>
                </c:pt>
              </c:strCache>
            </c:strRef>
          </c:tx>
          <c:spPr>
            <a:solidFill>
              <a:srgbClr val="EF4D7F"/>
            </a:solidFill>
            <a:ln>
              <a:noFill/>
            </a:ln>
            <a:effectLst/>
          </c:spPr>
          <c:invertIfNegative val="0"/>
          <c:dPt>
            <c:idx val="4"/>
            <c:invertIfNegative val="0"/>
            <c:bubble3D val="0"/>
            <c:spPr>
              <a:solidFill>
                <a:srgbClr val="EF4D7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FD8D-4ED7-BB25-E6BD804AB0BB}"/>
              </c:ext>
            </c:extLst>
          </c:dPt>
          <c:cat>
            <c:numRef>
              <c:f>'TechAnnex - Figures'!$K$266:$P$266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'TechAnnex - Figures'!$K$268:$P$268</c:f>
              <c:numCache>
                <c:formatCode>0.00</c:formatCode>
                <c:ptCount val="6"/>
                <c:pt idx="0">
                  <c:v>-1.1295004460882774</c:v>
                </c:pt>
                <c:pt idx="1">
                  <c:v>-0.13510605939675588</c:v>
                </c:pt>
                <c:pt idx="2">
                  <c:v>-2.4000233236096902</c:v>
                </c:pt>
                <c:pt idx="3">
                  <c:v>-0.74220152364588643</c:v>
                </c:pt>
                <c:pt idx="4">
                  <c:v>0.19024530542993306</c:v>
                </c:pt>
                <c:pt idx="5">
                  <c:v>-1.6461867752209045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2E9-4F94-A3F5-0F6B2913137D}"/>
            </c:ext>
          </c:extLst>
        </c:ser>
        <c:ser>
          <c:idx val="2"/>
          <c:order val="2"/>
          <c:tx>
            <c:strRef>
              <c:f>'TechAnnex - Figures'!$I$269</c:f>
              <c:strCache>
                <c:ptCount val="1"/>
                <c:pt idx="0">
                  <c:v>Agriculture</c:v>
                </c:pt>
              </c:strCache>
            </c:strRef>
          </c:tx>
          <c:spPr>
            <a:solidFill>
              <a:srgbClr val="69C17A"/>
            </a:solidFill>
            <a:ln>
              <a:noFill/>
            </a:ln>
            <a:effectLst/>
          </c:spPr>
          <c:invertIfNegative val="0"/>
          <c:dPt>
            <c:idx val="4"/>
            <c:invertIfNegative val="0"/>
            <c:bubble3D val="0"/>
            <c:spPr>
              <a:solidFill>
                <a:srgbClr val="69C17A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FD8D-4ED7-BB25-E6BD804AB0BB}"/>
              </c:ext>
            </c:extLst>
          </c:dPt>
          <c:cat>
            <c:numRef>
              <c:f>'TechAnnex - Figures'!$K$266:$P$266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'TechAnnex - Figures'!$K$269:$P$269</c:f>
              <c:numCache>
                <c:formatCode>0.00</c:formatCode>
                <c:ptCount val="6"/>
                <c:pt idx="0">
                  <c:v>-8.2872843256671325E-2</c:v>
                </c:pt>
                <c:pt idx="1">
                  <c:v>-0.14658977561706707</c:v>
                </c:pt>
                <c:pt idx="2">
                  <c:v>-0.97932489341940532</c:v>
                </c:pt>
                <c:pt idx="3">
                  <c:v>-0.96147988055815947</c:v>
                </c:pt>
                <c:pt idx="4">
                  <c:v>-0.13808818397210415</c:v>
                </c:pt>
                <c:pt idx="5">
                  <c:v>1.2630043069293606E-2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2E9-4F94-A3F5-0F6B2913137D}"/>
            </c:ext>
          </c:extLst>
        </c:ser>
        <c:ser>
          <c:idx val="3"/>
          <c:order val="3"/>
          <c:tx>
            <c:strRef>
              <c:f>'TechAnnex - Figures'!$I$270</c:f>
              <c:strCache>
                <c:ptCount val="1"/>
                <c:pt idx="0">
                  <c:v>Waste</c:v>
                </c:pt>
              </c:strCache>
            </c:strRef>
          </c:tx>
          <c:spPr>
            <a:solidFill>
              <a:srgbClr val="9E76B4"/>
            </a:solidFill>
            <a:ln>
              <a:noFill/>
            </a:ln>
            <a:effectLst/>
          </c:spPr>
          <c:invertIfNegative val="0"/>
          <c:dPt>
            <c:idx val="4"/>
            <c:invertIfNegative val="0"/>
            <c:bubble3D val="0"/>
            <c:spPr>
              <a:solidFill>
                <a:srgbClr val="9E76B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FD8D-4ED7-BB25-E6BD804AB0BB}"/>
              </c:ext>
            </c:extLst>
          </c:dPt>
          <c:cat>
            <c:numRef>
              <c:f>'TechAnnex - Figures'!$K$266:$P$266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'TechAnnex - Figures'!$K$270:$P$270</c:f>
              <c:numCache>
                <c:formatCode>0.00</c:formatCode>
                <c:ptCount val="6"/>
                <c:pt idx="0">
                  <c:v>-3.4679618942512661E-2</c:v>
                </c:pt>
                <c:pt idx="1">
                  <c:v>-3.9427942940482352E-2</c:v>
                </c:pt>
                <c:pt idx="2">
                  <c:v>-3.6702728629666129E-2</c:v>
                </c:pt>
                <c:pt idx="3">
                  <c:v>-1.5910312922625507E-2</c:v>
                </c:pt>
                <c:pt idx="4">
                  <c:v>-1.4056987906377345E-2</c:v>
                </c:pt>
                <c:pt idx="5">
                  <c:v>-9.4062996244632657E-3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92E9-4F94-A3F5-0F6B2913137D}"/>
            </c:ext>
          </c:extLst>
        </c:ser>
        <c:ser>
          <c:idx val="4"/>
          <c:order val="4"/>
          <c:tx>
            <c:strRef>
              <c:f>'TechAnnex - Figures'!$I$271</c:f>
              <c:strCache>
                <c:ptCount val="1"/>
                <c:pt idx="0">
                  <c:v>F-gases</c:v>
                </c:pt>
              </c:strCache>
            </c:strRef>
          </c:tx>
          <c:spPr>
            <a:solidFill>
              <a:srgbClr val="A6C0CB"/>
            </a:solidFill>
            <a:ln>
              <a:noFill/>
            </a:ln>
            <a:effectLst/>
          </c:spPr>
          <c:invertIfNegative val="0"/>
          <c:dPt>
            <c:idx val="4"/>
            <c:invertIfNegative val="0"/>
            <c:bubble3D val="0"/>
            <c:spPr>
              <a:solidFill>
                <a:srgbClr val="A6C0CB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FD8D-4ED7-BB25-E6BD804AB0BB}"/>
              </c:ext>
            </c:extLst>
          </c:dPt>
          <c:cat>
            <c:numRef>
              <c:f>'TechAnnex - Figures'!$K$266:$P$266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'TechAnnex - Figures'!$K$271:$P$271</c:f>
              <c:numCache>
                <c:formatCode>0.00</c:formatCode>
                <c:ptCount val="6"/>
                <c:pt idx="0">
                  <c:v>1.8094817154085377E-3</c:v>
                </c:pt>
                <c:pt idx="1">
                  <c:v>0.23423741516628069</c:v>
                </c:pt>
                <c:pt idx="2">
                  <c:v>-0.10786980719433131</c:v>
                </c:pt>
                <c:pt idx="3">
                  <c:v>-0.34816111424964968</c:v>
                </c:pt>
                <c:pt idx="4">
                  <c:v>-6.1263402022342005E-2</c:v>
                </c:pt>
                <c:pt idx="5">
                  <c:v>-0.12076728281778193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92E9-4F94-A3F5-0F6B291313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72787664"/>
        <c:axId val="1738608640"/>
      </c:barChart>
      <c:lineChart>
        <c:grouping val="standard"/>
        <c:varyColors val="0"/>
        <c:ser>
          <c:idx val="5"/>
          <c:order val="5"/>
          <c:tx>
            <c:strRef>
              <c:f>'TechAnnex - Figures'!$I$272</c:f>
              <c:strCache>
                <c:ptCount val="1"/>
                <c:pt idx="0">
                  <c:v>Gross emissions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x"/>
            <c:size val="6"/>
            <c:spPr>
              <a:noFill/>
              <a:ln w="19050">
                <a:solidFill>
                  <a:schemeClr val="accent3"/>
                </a:solidFill>
              </a:ln>
              <a:effectLst/>
            </c:spPr>
          </c:marker>
          <c:cat>
            <c:numRef>
              <c:f>'TechAnnex - Figures'!$K$266:$P$266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'TechAnnex - Figures'!$K$272:$P$272</c:f>
              <c:numCache>
                <c:formatCode>0.00</c:formatCode>
                <c:ptCount val="6"/>
                <c:pt idx="0">
                  <c:v>-2.6972506390436792</c:v>
                </c:pt>
                <c:pt idx="1">
                  <c:v>0.56739149162075686</c:v>
                </c:pt>
                <c:pt idx="2">
                  <c:v>-3.8659955535896819</c:v>
                </c:pt>
                <c:pt idx="3">
                  <c:v>-1.7632813486603716</c:v>
                </c:pt>
                <c:pt idx="4">
                  <c:v>-8.732520625003963E-2</c:v>
                </c:pt>
                <c:pt idx="5">
                  <c:v>-1.8486548588596485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92E9-4F94-A3F5-0F6B291313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2787664"/>
        <c:axId val="1738608640"/>
      </c:lineChart>
      <c:catAx>
        <c:axId val="372787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rgbClr val="AFC7D0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accent3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38608640"/>
        <c:crosses val="autoZero"/>
        <c:auto val="1"/>
        <c:lblAlgn val="ctr"/>
        <c:lblOffset val="100"/>
        <c:noMultiLvlLbl val="0"/>
      </c:catAx>
      <c:valAx>
        <c:axId val="1738608640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rgbClr val="AFC7D0"/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accent3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b="1"/>
                  <a:t>MtCO</a:t>
                </a:r>
                <a:r>
                  <a:rPr lang="en-NZ" b="1" baseline="-25000"/>
                  <a:t>2</a:t>
                </a:r>
                <a:r>
                  <a:rPr lang="en-NZ" b="1"/>
                  <a:t>e</a:t>
                </a:r>
              </a:p>
            </c:rich>
          </c:tx>
          <c:layout>
            <c:manualLayout>
              <c:xMode val="edge"/>
              <c:yMode val="edge"/>
              <c:x val="2.3031784406538924E-2"/>
              <c:y val="0.3728556171040036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accent3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accent3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27876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accent3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chemeClr val="accent3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accent3"/>
                </a:solidFill>
                <a:latin typeface="+mn-lt"/>
                <a:ea typeface="+mn-ea"/>
                <a:cs typeface="+mn-cs"/>
              </a:defRPr>
            </a:pPr>
            <a:r>
              <a:rPr lang="en-NZ" sz="1200" b="1"/>
              <a:t>Emissions budget 2 (2026-2030)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accent3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4"/>
          <c:order val="0"/>
          <c:tx>
            <c:strRef>
              <c:f>'TechAnnex - Figures'!$I$14:$J$14</c:f>
              <c:strCache>
                <c:ptCount val="2"/>
                <c:pt idx="0">
                  <c:v>No significant risk to delivery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cat>
            <c:strRef>
              <c:f>'TechAnnex - Figures'!$K$6:$M$6</c:f>
              <c:strCache>
                <c:ptCount val="3"/>
                <c:pt idx="0">
                  <c:v>ERM25</c:v>
                </c:pt>
                <c:pt idx="1">
                  <c:v>ERM25 (Updated)</c:v>
                </c:pt>
                <c:pt idx="2">
                  <c:v>ERM26</c:v>
                </c:pt>
              </c:strCache>
            </c:strRef>
          </c:cat>
          <c:val>
            <c:numRef>
              <c:f>'TechAnnex - Figures'!$K$14:$M$14</c:f>
              <c:numCache>
                <c:formatCode>0.0</c:formatCode>
                <c:ptCount val="3"/>
                <c:pt idx="0">
                  <c:v>0.46321326616243591</c:v>
                </c:pt>
                <c:pt idx="1">
                  <c:v>0.39150441647943623</c:v>
                </c:pt>
                <c:pt idx="2">
                  <c:v>0.85177294205208298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BBD-4EA9-9691-363D2412938A}"/>
            </c:ext>
          </c:extLst>
        </c:ser>
        <c:ser>
          <c:idx val="3"/>
          <c:order val="1"/>
          <c:tx>
            <c:strRef>
              <c:f>'TechAnnex - Figures'!$I$13:$J$13</c:f>
              <c:strCache>
                <c:ptCount val="2"/>
                <c:pt idx="0">
                  <c:v>Moderate risk to delivery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strRef>
              <c:f>'TechAnnex - Figures'!$K$6:$M$6</c:f>
              <c:strCache>
                <c:ptCount val="3"/>
                <c:pt idx="0">
                  <c:v>ERM25</c:v>
                </c:pt>
                <c:pt idx="1">
                  <c:v>ERM25 (Updated)</c:v>
                </c:pt>
                <c:pt idx="2">
                  <c:v>ERM26</c:v>
                </c:pt>
              </c:strCache>
            </c:strRef>
          </c:cat>
          <c:val>
            <c:numRef>
              <c:f>'TechAnnex - Figures'!$K$13:$M$13</c:f>
              <c:numCache>
                <c:formatCode>0.0</c:formatCode>
                <c:ptCount val="3"/>
                <c:pt idx="0">
                  <c:v>3.5848632727326843</c:v>
                </c:pt>
                <c:pt idx="1">
                  <c:v>4.3928652933935037</c:v>
                </c:pt>
                <c:pt idx="2">
                  <c:v>1.4396237168244261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BBD-4EA9-9691-363D2412938A}"/>
            </c:ext>
          </c:extLst>
        </c:ser>
        <c:ser>
          <c:idx val="2"/>
          <c:order val="2"/>
          <c:tx>
            <c:strRef>
              <c:f>'TechAnnex - Figures'!$I$12:$J$12</c:f>
              <c:strCache>
                <c:ptCount val="2"/>
                <c:pt idx="0">
                  <c:v>Significant risk to delivery</c:v>
                </c:pt>
              </c:strCache>
            </c:strRef>
          </c:tx>
          <c:spPr>
            <a:solidFill>
              <a:srgbClr val="D99C3F"/>
            </a:solidFill>
            <a:ln>
              <a:noFill/>
            </a:ln>
            <a:effectLst/>
          </c:spPr>
          <c:invertIfNegative val="0"/>
          <c:cat>
            <c:strRef>
              <c:f>'TechAnnex - Figures'!$K$6:$M$6</c:f>
              <c:strCache>
                <c:ptCount val="3"/>
                <c:pt idx="0">
                  <c:v>ERM25</c:v>
                </c:pt>
                <c:pt idx="1">
                  <c:v>ERM25 (Updated)</c:v>
                </c:pt>
                <c:pt idx="2">
                  <c:v>ERM26</c:v>
                </c:pt>
              </c:strCache>
            </c:strRef>
          </c:cat>
          <c:val>
            <c:numRef>
              <c:f>'TechAnnex - Figures'!$K$12:$M$12</c:f>
              <c:numCache>
                <c:formatCode>0.0</c:formatCode>
                <c:ptCount val="3"/>
                <c:pt idx="0">
                  <c:v>1.112619601730934</c:v>
                </c:pt>
                <c:pt idx="1">
                  <c:v>0.729226843137466</c:v>
                </c:pt>
                <c:pt idx="2">
                  <c:v>2.4785165517863668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BBD-4EA9-9691-363D2412938A}"/>
            </c:ext>
          </c:extLst>
        </c:ser>
        <c:ser>
          <c:idx val="1"/>
          <c:order val="3"/>
          <c:tx>
            <c:strRef>
              <c:f>'TechAnnex - Figures'!$I$11:$J$11</c:f>
              <c:strCache>
                <c:ptCount val="2"/>
                <c:pt idx="0">
                  <c:v>Insufficient to deliver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f>'TechAnnex - Figures'!$K$6:$M$6</c:f>
              <c:strCache>
                <c:ptCount val="3"/>
                <c:pt idx="0">
                  <c:v>ERM25</c:v>
                </c:pt>
                <c:pt idx="1">
                  <c:v>ERM25 (Updated)</c:v>
                </c:pt>
                <c:pt idx="2">
                  <c:v>ERM26</c:v>
                </c:pt>
              </c:strCache>
            </c:strRef>
          </c:cat>
          <c:val>
            <c:numRef>
              <c:f>'TechAnnex - Figures'!$K$11:$M$11</c:f>
              <c:numCache>
                <c:formatCode>0.0</c:formatCode>
                <c:ptCount val="3"/>
                <c:pt idx="0">
                  <c:v>4.358950580516492E-3</c:v>
                </c:pt>
                <c:pt idx="1">
                  <c:v>-1.5838424351948641E-3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BBD-4EA9-9691-363D2412938A}"/>
            </c:ext>
          </c:extLst>
        </c:ser>
        <c:ser>
          <c:idx val="0"/>
          <c:order val="4"/>
          <c:tx>
            <c:strRef>
              <c:f>'TechAnnex - Figures'!$I$10:$J$10</c:f>
              <c:strCache>
                <c:ptCount val="2"/>
                <c:pt idx="0">
                  <c:v>Gap in emissions plan</c:v>
                </c:pt>
              </c:strCache>
            </c:strRef>
          </c:tx>
          <c:spPr>
            <a:solidFill>
              <a:srgbClr val="A6A6A6"/>
            </a:solidFill>
            <a:ln>
              <a:noFill/>
            </a:ln>
            <a:effectLst/>
          </c:spPr>
          <c:invertIfNegative val="0"/>
          <c:cat>
            <c:strRef>
              <c:f>'TechAnnex - Figures'!$K$6:$M$6</c:f>
              <c:strCache>
                <c:ptCount val="3"/>
                <c:pt idx="0">
                  <c:v>ERM25</c:v>
                </c:pt>
                <c:pt idx="1">
                  <c:v>ERM25 (Updated)</c:v>
                </c:pt>
                <c:pt idx="2">
                  <c:v>ERM26</c:v>
                </c:pt>
              </c:strCache>
            </c:strRef>
          </c:cat>
          <c:val>
            <c:numRef>
              <c:f>'TechAnnex - Figures'!$K$10:$M$10</c:f>
              <c:numCache>
                <c:formatCode>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BBD-4EA9-9691-363D241293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08086592"/>
        <c:axId val="308087072"/>
      </c:barChart>
      <c:catAx>
        <c:axId val="308086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accent3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8087072"/>
        <c:crosses val="autoZero"/>
        <c:auto val="1"/>
        <c:lblAlgn val="ctr"/>
        <c:lblOffset val="100"/>
        <c:noMultiLvlLbl val="0"/>
      </c:catAx>
      <c:valAx>
        <c:axId val="308087072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accent3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b="1"/>
                  <a:t>Reduction in annual average net emissions required to meet the emissions budget (MtCO2e)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accent3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accent3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80865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accent3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accent3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accent3"/>
                </a:solidFill>
                <a:latin typeface="+mn-lt"/>
                <a:ea typeface="+mn-ea"/>
                <a:cs typeface="+mn-cs"/>
              </a:defRPr>
            </a:pPr>
            <a:r>
              <a:rPr lang="en-NZ" sz="1200" b="1"/>
              <a:t>Emissions budget 3 (2031-2035)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accent3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4"/>
          <c:order val="0"/>
          <c:tx>
            <c:strRef>
              <c:f>'TechAnnex - Figures'!$I$14:$J$14</c:f>
              <c:strCache>
                <c:ptCount val="2"/>
                <c:pt idx="0">
                  <c:v>No significant risk to delivery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cat>
            <c:strRef>
              <c:f>'TechAnnex - Figures'!$N$6:$P$6</c:f>
              <c:strCache>
                <c:ptCount val="3"/>
                <c:pt idx="0">
                  <c:v>ERM25</c:v>
                </c:pt>
                <c:pt idx="1">
                  <c:v>ERM25 (Updated)</c:v>
                </c:pt>
                <c:pt idx="2">
                  <c:v>ERM26</c:v>
                </c:pt>
              </c:strCache>
            </c:strRef>
          </c:cat>
          <c:val>
            <c:numRef>
              <c:f>'TechAnnex - Figures'!$N$14:$P$14</c:f>
              <c:numCache>
                <c:formatCode>0.0</c:formatCode>
                <c:ptCount val="3"/>
                <c:pt idx="0">
                  <c:v>0.41937597471428961</c:v>
                </c:pt>
                <c:pt idx="1">
                  <c:v>0.46157370035166811</c:v>
                </c:pt>
                <c:pt idx="2">
                  <c:v>0.22478558113168465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C5-4270-80CC-2E3B60DE5BDF}"/>
            </c:ext>
          </c:extLst>
        </c:ser>
        <c:ser>
          <c:idx val="3"/>
          <c:order val="1"/>
          <c:tx>
            <c:strRef>
              <c:f>'TechAnnex - Figures'!$I$13:$J$13</c:f>
              <c:strCache>
                <c:ptCount val="2"/>
                <c:pt idx="0">
                  <c:v>Moderate risk to delivery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strRef>
              <c:f>'TechAnnex - Figures'!$N$6:$P$6</c:f>
              <c:strCache>
                <c:ptCount val="3"/>
                <c:pt idx="0">
                  <c:v>ERM25</c:v>
                </c:pt>
                <c:pt idx="1">
                  <c:v>ERM25 (Updated)</c:v>
                </c:pt>
                <c:pt idx="2">
                  <c:v>ERM26</c:v>
                </c:pt>
              </c:strCache>
            </c:strRef>
          </c:cat>
          <c:val>
            <c:numRef>
              <c:f>'TechAnnex - Figures'!$N$13:$P$13</c:f>
              <c:numCache>
                <c:formatCode>0.0</c:formatCode>
                <c:ptCount val="3"/>
                <c:pt idx="0">
                  <c:v>2.6721278890143312</c:v>
                </c:pt>
                <c:pt idx="1">
                  <c:v>2.9601310918325621</c:v>
                </c:pt>
                <c:pt idx="2">
                  <c:v>1.4234488057563095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0C5-4270-80CC-2E3B60DE5BDF}"/>
            </c:ext>
          </c:extLst>
        </c:ser>
        <c:ser>
          <c:idx val="2"/>
          <c:order val="2"/>
          <c:tx>
            <c:strRef>
              <c:f>'TechAnnex - Figures'!$I$12:$J$12</c:f>
              <c:strCache>
                <c:ptCount val="2"/>
                <c:pt idx="0">
                  <c:v>Significant risk to delivery</c:v>
                </c:pt>
              </c:strCache>
            </c:strRef>
          </c:tx>
          <c:spPr>
            <a:solidFill>
              <a:srgbClr val="D99C3F"/>
            </a:solidFill>
            <a:ln>
              <a:noFill/>
            </a:ln>
            <a:effectLst/>
          </c:spPr>
          <c:invertIfNegative val="0"/>
          <c:cat>
            <c:strRef>
              <c:f>'TechAnnex - Figures'!$N$6:$P$6</c:f>
              <c:strCache>
                <c:ptCount val="3"/>
                <c:pt idx="0">
                  <c:v>ERM25</c:v>
                </c:pt>
                <c:pt idx="1">
                  <c:v>ERM25 (Updated)</c:v>
                </c:pt>
                <c:pt idx="2">
                  <c:v>ERM26</c:v>
                </c:pt>
              </c:strCache>
            </c:strRef>
          </c:cat>
          <c:val>
            <c:numRef>
              <c:f>'TechAnnex - Figures'!$N$12:$P$12</c:f>
              <c:numCache>
                <c:formatCode>0.0</c:formatCode>
                <c:ptCount val="3"/>
                <c:pt idx="0">
                  <c:v>11.696535909141607</c:v>
                </c:pt>
                <c:pt idx="1">
                  <c:v>12.286147516098961</c:v>
                </c:pt>
                <c:pt idx="2">
                  <c:v>10.717470933936857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0C5-4270-80CC-2E3B60DE5BDF}"/>
            </c:ext>
          </c:extLst>
        </c:ser>
        <c:ser>
          <c:idx val="1"/>
          <c:order val="3"/>
          <c:tx>
            <c:strRef>
              <c:f>'TechAnnex - Figures'!$I$11:$J$11</c:f>
              <c:strCache>
                <c:ptCount val="2"/>
                <c:pt idx="0">
                  <c:v>Insufficient to deliver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f>'TechAnnex - Figures'!$N$6:$P$6</c:f>
              <c:strCache>
                <c:ptCount val="3"/>
                <c:pt idx="0">
                  <c:v>ERM25</c:v>
                </c:pt>
                <c:pt idx="1">
                  <c:v>ERM25 (Updated)</c:v>
                </c:pt>
                <c:pt idx="2">
                  <c:v>ERM26</c:v>
                </c:pt>
              </c:strCache>
            </c:strRef>
          </c:cat>
          <c:val>
            <c:numRef>
              <c:f>'TechAnnex - Figures'!$N$11:$P$11</c:f>
              <c:numCache>
                <c:formatCode>0.0</c:formatCode>
                <c:ptCount val="3"/>
                <c:pt idx="0">
                  <c:v>7.8427827392440926E-3</c:v>
                </c:pt>
                <c:pt idx="1">
                  <c:v>2.9042483817009754E-3</c:v>
                </c:pt>
                <c:pt idx="2">
                  <c:v>2.0300605291267688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0C5-4270-80CC-2E3B60DE5BDF}"/>
            </c:ext>
          </c:extLst>
        </c:ser>
        <c:ser>
          <c:idx val="0"/>
          <c:order val="4"/>
          <c:tx>
            <c:strRef>
              <c:f>'TechAnnex - Figures'!$I$10:$J$10</c:f>
              <c:strCache>
                <c:ptCount val="2"/>
                <c:pt idx="0">
                  <c:v>Gap in emissions plan</c:v>
                </c:pt>
              </c:strCache>
            </c:strRef>
          </c:tx>
          <c:spPr>
            <a:solidFill>
              <a:srgbClr val="A6A6A6"/>
            </a:solidFill>
            <a:ln>
              <a:noFill/>
            </a:ln>
            <a:effectLst/>
          </c:spPr>
          <c:invertIfNegative val="0"/>
          <c:cat>
            <c:strRef>
              <c:f>'TechAnnex - Figures'!$N$6:$P$6</c:f>
              <c:strCache>
                <c:ptCount val="3"/>
                <c:pt idx="0">
                  <c:v>ERM25</c:v>
                </c:pt>
                <c:pt idx="1">
                  <c:v>ERM25 (Updated)</c:v>
                </c:pt>
                <c:pt idx="2">
                  <c:v>ERM26</c:v>
                </c:pt>
              </c:strCache>
            </c:strRef>
          </c:cat>
          <c:val>
            <c:numRef>
              <c:f>'TechAnnex - Figures'!$N$10:$P$10</c:f>
              <c:numCache>
                <c:formatCode>0.0</c:formatCode>
                <c:ptCount val="3"/>
                <c:pt idx="0">
                  <c:v>1.8881152036521882</c:v>
                </c:pt>
                <c:pt idx="1">
                  <c:v>1.8330352244223889</c:v>
                </c:pt>
                <c:pt idx="2">
                  <c:v>1.7497664722540036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0C5-4270-80CC-2E3B60DE5B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08086592"/>
        <c:axId val="308087072"/>
      </c:barChart>
      <c:catAx>
        <c:axId val="308086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accent3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8087072"/>
        <c:crosses val="autoZero"/>
        <c:auto val="1"/>
        <c:lblAlgn val="ctr"/>
        <c:lblOffset val="100"/>
        <c:noMultiLvlLbl val="0"/>
      </c:catAx>
      <c:valAx>
        <c:axId val="3080870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accent3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b="1"/>
                  <a:t>Reduction in annual average net emissions required to meet the emissions budget (MtCO2e)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accent3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accent3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80865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accent3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accent3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tx1">
                <a:lumMod val="65000"/>
                <a:lumOff val="35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tx1">
                  <a:lumMod val="50000"/>
                  <a:lumOff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FFC-47D3-BFF3-5C4D1238BF5C}"/>
              </c:ext>
            </c:extLst>
          </c:dPt>
          <c:dPt>
            <c:idx val="1"/>
            <c:invertIfNegative val="0"/>
            <c:bubble3D val="0"/>
            <c:spPr>
              <a:solidFill>
                <a:schemeClr val="tx1">
                  <a:lumMod val="50000"/>
                  <a:lumOff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7FFC-47D3-BFF3-5C4D1238BF5C}"/>
              </c:ext>
            </c:extLst>
          </c:dPt>
          <c:dPt>
            <c:idx val="2"/>
            <c:invertIfNegative val="0"/>
            <c:bubble3D val="0"/>
            <c:spPr>
              <a:solidFill>
                <a:schemeClr val="tx1">
                  <a:lumMod val="50000"/>
                  <a:lumOff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7FFC-47D3-BFF3-5C4D1238BF5C}"/>
              </c:ext>
            </c:extLst>
          </c:dPt>
          <c:dPt>
            <c:idx val="3"/>
            <c:invertIfNegative val="0"/>
            <c:bubble3D val="0"/>
            <c:spPr>
              <a:solidFill>
                <a:schemeClr val="tx1">
                  <a:lumMod val="50000"/>
                  <a:lumOff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7FFC-47D3-BFF3-5C4D1238BF5C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7FFC-47D3-BFF3-5C4D1238BF5C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7FFC-47D3-BFF3-5C4D1238BF5C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7FFC-47D3-BFF3-5C4D1238BF5C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7FFC-47D3-BFF3-5C4D1238BF5C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7FFC-47D3-BFF3-5C4D1238BF5C}"/>
              </c:ext>
            </c:extLst>
          </c:dPt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accent3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'TechAnnex - Figures'!$M$93:$U$94</c:f>
              <c:multiLvlStrCache>
                <c:ptCount val="9"/>
                <c:lvl>
                  <c:pt idx="0">
                    <c:v>Coal Boiler</c:v>
                  </c:pt>
                  <c:pt idx="1">
                    <c:v>Gas Boiler</c:v>
                  </c:pt>
                  <c:pt idx="2">
                    <c:v>LPG Boiler</c:v>
                  </c:pt>
                  <c:pt idx="3">
                    <c:v>Diesel Boiler</c:v>
                  </c:pt>
                  <c:pt idx="4">
                    <c:v>Heat Pump</c:v>
                  </c:pt>
                  <c:pt idx="5">
                    <c:v>Steam-generating Heat Pump</c:v>
                  </c:pt>
                  <c:pt idx="6">
                    <c:v>Electrode Boiler</c:v>
                  </c:pt>
                  <c:pt idx="7">
                    <c:v>Biomass Boiler</c:v>
                  </c:pt>
                  <c:pt idx="8">
                    <c:v>Coal to Biomass Boiler Conversion</c:v>
                  </c:pt>
                </c:lvl>
                <c:lvl>
                  <c:pt idx="0">
                    <c:v>Fossil fuel</c:v>
                  </c:pt>
                  <c:pt idx="4">
                    <c:v>Electric</c:v>
                  </c:pt>
                  <c:pt idx="7">
                    <c:v>Biomass</c:v>
                  </c:pt>
                </c:lvl>
              </c:multiLvlStrCache>
            </c:multiLvlStrRef>
          </c:cat>
          <c:val>
            <c:numRef>
              <c:f>'TechAnnex - Figures'!$M$95:$U$95</c:f>
              <c:numCache>
                <c:formatCode>0</c:formatCode>
                <c:ptCount val="9"/>
                <c:pt idx="0">
                  <c:v>1754.7285999999999</c:v>
                </c:pt>
                <c:pt idx="1">
                  <c:v>544.24169999999992</c:v>
                </c:pt>
                <c:pt idx="2">
                  <c:v>755.36079999999993</c:v>
                </c:pt>
                <c:pt idx="3">
                  <c:v>666.24519999999995</c:v>
                </c:pt>
                <c:pt idx="4">
                  <c:v>1357.952</c:v>
                </c:pt>
                <c:pt idx="5">
                  <c:v>2204.5502000000001</c:v>
                </c:pt>
                <c:pt idx="6">
                  <c:v>768.09159999999997</c:v>
                </c:pt>
                <c:pt idx="7">
                  <c:v>2431.5827999999997</c:v>
                </c:pt>
                <c:pt idx="8">
                  <c:v>303.41739999999999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7FFC-47D3-BFF3-5C4D1238BF5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666920656"/>
        <c:axId val="666909136"/>
      </c:barChart>
      <c:catAx>
        <c:axId val="66692065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accent3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6909136"/>
        <c:crosses val="autoZero"/>
        <c:auto val="1"/>
        <c:lblAlgn val="ctr"/>
        <c:lblOffset val="100"/>
        <c:noMultiLvlLbl val="0"/>
      </c:catAx>
      <c:valAx>
        <c:axId val="666909136"/>
        <c:scaling>
          <c:orientation val="minMax"/>
        </c:scaling>
        <c:delete val="1"/>
        <c:axPos val="t"/>
        <c:numFmt formatCode="0" sourceLinked="1"/>
        <c:majorTickMark val="none"/>
        <c:minorTickMark val="none"/>
        <c:tickLblPos val="nextTo"/>
        <c:crossAx val="6669206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chemeClr val="accent3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'TechAnnex - Figures'!$J$108</c:f>
              <c:strCache>
                <c:ptCount val="1"/>
                <c:pt idx="0">
                  <c:v>Low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cat>
            <c:strRef>
              <c:f>'TechAnnex - Figures'!$K$107:$P$107</c:f>
              <c:strCache>
                <c:ptCount val="6"/>
                <c:pt idx="0">
                  <c:v>Coal</c:v>
                </c:pt>
                <c:pt idx="1">
                  <c:v>Gas</c:v>
                </c:pt>
                <c:pt idx="2">
                  <c:v>LPG</c:v>
                </c:pt>
                <c:pt idx="3">
                  <c:v>Diesel</c:v>
                </c:pt>
                <c:pt idx="4">
                  <c:v>Electricity</c:v>
                </c:pt>
                <c:pt idx="5">
                  <c:v>Biomass</c:v>
                </c:pt>
              </c:strCache>
            </c:strRef>
          </c:cat>
          <c:val>
            <c:numRef>
              <c:f>'TechAnnex - Figures'!$K$108:$P$108</c:f>
              <c:numCache>
                <c:formatCode>General</c:formatCode>
                <c:ptCount val="6"/>
                <c:pt idx="0">
                  <c:v>6</c:v>
                </c:pt>
                <c:pt idx="1">
                  <c:v>12</c:v>
                </c:pt>
                <c:pt idx="2">
                  <c:v>0</c:v>
                </c:pt>
                <c:pt idx="3">
                  <c:v>0</c:v>
                </c:pt>
                <c:pt idx="4">
                  <c:v>36</c:v>
                </c:pt>
                <c:pt idx="5">
                  <c:v>11.2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C69-4273-86FC-3FAC33CAB487}"/>
            </c:ext>
          </c:extLst>
        </c:ser>
        <c:ser>
          <c:idx val="1"/>
          <c:order val="1"/>
          <c:tx>
            <c:strRef>
              <c:f>'TechAnnex - Figures'!$J$109</c:f>
              <c:strCache>
                <c:ptCount val="1"/>
                <c:pt idx="0">
                  <c:v>Range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  <a:ln>
              <a:noFill/>
            </a:ln>
            <a:effectLst/>
          </c:spPr>
          <c:invertIfNegative val="0"/>
          <c:dPt>
            <c:idx val="4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1C69-4273-86FC-3FAC33CAB487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1C69-4273-86FC-3FAC33CAB487}"/>
              </c:ext>
            </c:extLst>
          </c:dPt>
          <c:cat>
            <c:strRef>
              <c:f>'TechAnnex - Figures'!$K$107:$P$107</c:f>
              <c:strCache>
                <c:ptCount val="6"/>
                <c:pt idx="0">
                  <c:v>Coal</c:v>
                </c:pt>
                <c:pt idx="1">
                  <c:v>Gas</c:v>
                </c:pt>
                <c:pt idx="2">
                  <c:v>LPG</c:v>
                </c:pt>
                <c:pt idx="3">
                  <c:v>Diesel</c:v>
                </c:pt>
                <c:pt idx="4">
                  <c:v>Electricity</c:v>
                </c:pt>
                <c:pt idx="5">
                  <c:v>Biomass</c:v>
                </c:pt>
              </c:strCache>
            </c:strRef>
          </c:cat>
          <c:val>
            <c:numRef>
              <c:f>'TechAnnex - Figures'!$K$109:$P$109</c:f>
              <c:numCache>
                <c:formatCode>General</c:formatCode>
                <c:ptCount val="6"/>
                <c:pt idx="0">
                  <c:v>8</c:v>
                </c:pt>
                <c:pt idx="1">
                  <c:v>21</c:v>
                </c:pt>
                <c:pt idx="2">
                  <c:v>0</c:v>
                </c:pt>
                <c:pt idx="3">
                  <c:v>0</c:v>
                </c:pt>
                <c:pt idx="4">
                  <c:v>30</c:v>
                </c:pt>
                <c:pt idx="5">
                  <c:v>14.2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C69-4273-86FC-3FAC33CAB4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29037424"/>
        <c:axId val="1229053744"/>
      </c:barChart>
      <c:lineChart>
        <c:grouping val="standard"/>
        <c:varyColors val="0"/>
        <c:ser>
          <c:idx val="2"/>
          <c:order val="2"/>
          <c:tx>
            <c:strRef>
              <c:f>'TechAnnex - Figures'!$J$110</c:f>
              <c:strCache>
                <c:ptCount val="1"/>
                <c:pt idx="0">
                  <c:v>Central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ash"/>
            <c:size val="11"/>
            <c:spPr>
              <a:solidFill>
                <a:schemeClr val="tx1"/>
              </a:solidFill>
              <a:ln w="9525"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accent3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'TechAnnex - Figures'!$K$107:$P$107</c:f>
              <c:strCache>
                <c:ptCount val="6"/>
                <c:pt idx="0">
                  <c:v>Coal</c:v>
                </c:pt>
                <c:pt idx="1">
                  <c:v>Gas</c:v>
                </c:pt>
                <c:pt idx="2">
                  <c:v>LPG</c:v>
                </c:pt>
                <c:pt idx="3">
                  <c:v>Diesel</c:v>
                </c:pt>
                <c:pt idx="4">
                  <c:v>Electricity</c:v>
                </c:pt>
                <c:pt idx="5">
                  <c:v>Biomass</c:v>
                </c:pt>
              </c:strCache>
            </c:strRef>
          </c:cat>
          <c:val>
            <c:numRef>
              <c:f>'TechAnnex - Figures'!$K$110:$P$110</c:f>
              <c:numCache>
                <c:formatCode>General</c:formatCode>
                <c:ptCount val="6"/>
                <c:pt idx="0">
                  <c:v>10</c:v>
                </c:pt>
                <c:pt idx="1">
                  <c:v>22</c:v>
                </c:pt>
                <c:pt idx="2" formatCode="0">
                  <c:v>41</c:v>
                </c:pt>
                <c:pt idx="3">
                  <c:v>40</c:v>
                </c:pt>
                <c:pt idx="4">
                  <c:v>51</c:v>
                </c:pt>
                <c:pt idx="5" formatCode="0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1C69-4273-86FC-3FAC33CAB4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9037424"/>
        <c:axId val="1229053744"/>
      </c:lineChart>
      <c:catAx>
        <c:axId val="12290374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accent3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29053744"/>
        <c:crosses val="autoZero"/>
        <c:auto val="1"/>
        <c:lblAlgn val="ctr"/>
        <c:lblOffset val="100"/>
        <c:noMultiLvlLbl val="0"/>
      </c:catAx>
      <c:valAx>
        <c:axId val="12290537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accent3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290374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accent3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solidFill>
            <a:schemeClr val="accent3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'TechAnnex - Figures'!$K$127</c:f>
              <c:strCache>
                <c:ptCount val="1"/>
                <c:pt idx="0">
                  <c:v>Capital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'TechAnnex - Figures'!$J$128:$J$136</c:f>
              <c:strCache>
                <c:ptCount val="9"/>
                <c:pt idx="0">
                  <c:v>Heat Pump</c:v>
                </c:pt>
                <c:pt idx="1">
                  <c:v>Coal to Biomass Boiler Conversion</c:v>
                </c:pt>
                <c:pt idx="2">
                  <c:v>Coal Boiler</c:v>
                </c:pt>
                <c:pt idx="3">
                  <c:v>Gas Boiler</c:v>
                </c:pt>
                <c:pt idx="4">
                  <c:v>Biomass Boiler</c:v>
                </c:pt>
                <c:pt idx="5">
                  <c:v>Steam-generating heat pump</c:v>
                </c:pt>
                <c:pt idx="6">
                  <c:v>Diesel Boiler</c:v>
                </c:pt>
                <c:pt idx="7">
                  <c:v>LPG Boiler</c:v>
                </c:pt>
                <c:pt idx="8">
                  <c:v>Electrode Boiler</c:v>
                </c:pt>
              </c:strCache>
            </c:strRef>
          </c:cat>
          <c:val>
            <c:numRef>
              <c:f>'TechAnnex - Figures'!$K$128:$K$136</c:f>
              <c:numCache>
                <c:formatCode>"$"#,##0.0;[Red]\-"$"#,##0.0</c:formatCode>
                <c:ptCount val="9"/>
                <c:pt idx="0">
                  <c:v>8.7715887034382956</c:v>
                </c:pt>
                <c:pt idx="1">
                  <c:v>2.2481048178380498</c:v>
                </c:pt>
                <c:pt idx="2">
                  <c:v>10.424964029399378</c:v>
                </c:pt>
                <c:pt idx="3">
                  <c:v>3.233377597993881</c:v>
                </c:pt>
                <c:pt idx="4">
                  <c:v>14.44620166589079</c:v>
                </c:pt>
                <c:pt idx="5">
                  <c:v>14.240126035738106</c:v>
                </c:pt>
                <c:pt idx="6">
                  <c:v>3.9582088334116134</c:v>
                </c:pt>
                <c:pt idx="7">
                  <c:v>4.4876507792819558</c:v>
                </c:pt>
                <c:pt idx="8">
                  <c:v>4.5632853429777196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9E-419A-B3C8-5A2F2324051F}"/>
            </c:ext>
          </c:extLst>
        </c:ser>
        <c:ser>
          <c:idx val="1"/>
          <c:order val="1"/>
          <c:tx>
            <c:strRef>
              <c:f>'TechAnnex - Figures'!$L$127</c:f>
              <c:strCache>
                <c:ptCount val="1"/>
                <c:pt idx="0">
                  <c:v>Operations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'TechAnnex - Figures'!$J$128:$J$136</c:f>
              <c:strCache>
                <c:ptCount val="9"/>
                <c:pt idx="0">
                  <c:v>Heat Pump</c:v>
                </c:pt>
                <c:pt idx="1">
                  <c:v>Coal to Biomass Boiler Conversion</c:v>
                </c:pt>
                <c:pt idx="2">
                  <c:v>Coal Boiler</c:v>
                </c:pt>
                <c:pt idx="3">
                  <c:v>Gas Boiler</c:v>
                </c:pt>
                <c:pt idx="4">
                  <c:v>Biomass Boiler</c:v>
                </c:pt>
                <c:pt idx="5">
                  <c:v>Steam-generating heat pump</c:v>
                </c:pt>
                <c:pt idx="6">
                  <c:v>Diesel Boiler</c:v>
                </c:pt>
                <c:pt idx="7">
                  <c:v>LPG Boiler</c:v>
                </c:pt>
                <c:pt idx="8">
                  <c:v>Electrode Boiler</c:v>
                </c:pt>
              </c:strCache>
            </c:strRef>
          </c:cat>
          <c:val>
            <c:numRef>
              <c:f>'TechAnnex - Figures'!$L$128:$L$136</c:f>
              <c:numCache>
                <c:formatCode>"$"#,##0.0;[Red]\-"$"#,##0.0</c:formatCode>
                <c:ptCount val="9"/>
                <c:pt idx="0">
                  <c:v>0.6222339420646652</c:v>
                </c:pt>
                <c:pt idx="1">
                  <c:v>0.88787417554540826</c:v>
                </c:pt>
                <c:pt idx="2">
                  <c:v>0.88787417554540826</c:v>
                </c:pt>
                <c:pt idx="3">
                  <c:v>0.44393708777270402</c:v>
                </c:pt>
                <c:pt idx="4">
                  <c:v>0.88787417554540826</c:v>
                </c:pt>
                <c:pt idx="5">
                  <c:v>0.74668073047759809</c:v>
                </c:pt>
                <c:pt idx="6">
                  <c:v>0.31075596144089274</c:v>
                </c:pt>
                <c:pt idx="7">
                  <c:v>0.31075596144089274</c:v>
                </c:pt>
                <c:pt idx="8">
                  <c:v>0.74835109081684392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39E-419A-B3C8-5A2F2324051F}"/>
            </c:ext>
          </c:extLst>
        </c:ser>
        <c:ser>
          <c:idx val="2"/>
          <c:order val="2"/>
          <c:tx>
            <c:strRef>
              <c:f>'TechAnnex - Figures'!$M$127</c:f>
              <c:strCache>
                <c:ptCount val="1"/>
                <c:pt idx="0">
                  <c:v>Maintenance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'TechAnnex - Figures'!$J$128:$J$136</c:f>
              <c:strCache>
                <c:ptCount val="9"/>
                <c:pt idx="0">
                  <c:v>Heat Pump</c:v>
                </c:pt>
                <c:pt idx="1">
                  <c:v>Coal to Biomass Boiler Conversion</c:v>
                </c:pt>
                <c:pt idx="2">
                  <c:v>Coal Boiler</c:v>
                </c:pt>
                <c:pt idx="3">
                  <c:v>Gas Boiler</c:v>
                </c:pt>
                <c:pt idx="4">
                  <c:v>Biomass Boiler</c:v>
                </c:pt>
                <c:pt idx="5">
                  <c:v>Steam-generating heat pump</c:v>
                </c:pt>
                <c:pt idx="6">
                  <c:v>Diesel Boiler</c:v>
                </c:pt>
                <c:pt idx="7">
                  <c:v>LPG Boiler</c:v>
                </c:pt>
                <c:pt idx="8">
                  <c:v>Electrode Boiler</c:v>
                </c:pt>
              </c:strCache>
            </c:strRef>
          </c:cat>
          <c:val>
            <c:numRef>
              <c:f>'TechAnnex - Figures'!$M$128:$M$136</c:f>
              <c:numCache>
                <c:formatCode>"$"#,##0.0;[Red]\-"$"#,##0.0</c:formatCode>
                <c:ptCount val="9"/>
                <c:pt idx="0">
                  <c:v>1.4983844275995954</c:v>
                </c:pt>
                <c:pt idx="1">
                  <c:v>1.7008113948113242</c:v>
                </c:pt>
                <c:pt idx="2">
                  <c:v>1.6859828956061229</c:v>
                </c:pt>
                <c:pt idx="3">
                  <c:v>0.76737696600710281</c:v>
                </c:pt>
                <c:pt idx="4">
                  <c:v>1.7008113948113242</c:v>
                </c:pt>
                <c:pt idx="5">
                  <c:v>1.7980613131195144</c:v>
                </c:pt>
                <c:pt idx="6">
                  <c:v>0.90372907153729021</c:v>
                </c:pt>
                <c:pt idx="7">
                  <c:v>0.90372907153729021</c:v>
                </c:pt>
                <c:pt idx="8">
                  <c:v>0.59848089919473269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39E-419A-B3C8-5A2F2324051F}"/>
            </c:ext>
          </c:extLst>
        </c:ser>
        <c:ser>
          <c:idx val="3"/>
          <c:order val="3"/>
          <c:tx>
            <c:strRef>
              <c:f>'TechAnnex - Figures'!$N$127</c:f>
              <c:strCache>
                <c:ptCount val="1"/>
                <c:pt idx="0">
                  <c:v>Fuel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'TechAnnex - Figures'!$J$128:$J$136</c:f>
              <c:strCache>
                <c:ptCount val="9"/>
                <c:pt idx="0">
                  <c:v>Heat Pump</c:v>
                </c:pt>
                <c:pt idx="1">
                  <c:v>Coal to Biomass Boiler Conversion</c:v>
                </c:pt>
                <c:pt idx="2">
                  <c:v>Coal Boiler</c:v>
                </c:pt>
                <c:pt idx="3">
                  <c:v>Gas Boiler</c:v>
                </c:pt>
                <c:pt idx="4">
                  <c:v>Biomass Boiler</c:v>
                </c:pt>
                <c:pt idx="5">
                  <c:v>Steam-generating heat pump</c:v>
                </c:pt>
                <c:pt idx="6">
                  <c:v>Diesel Boiler</c:v>
                </c:pt>
                <c:pt idx="7">
                  <c:v>LPG Boiler</c:v>
                </c:pt>
                <c:pt idx="8">
                  <c:v>Electrode Boiler</c:v>
                </c:pt>
              </c:strCache>
            </c:strRef>
          </c:cat>
          <c:val>
            <c:numRef>
              <c:f>'TechAnnex - Figures'!$N$128:$N$136</c:f>
              <c:numCache>
                <c:formatCode>"$"#,##0.0;[Red]\-"$"#,##0.0</c:formatCode>
                <c:ptCount val="9"/>
                <c:pt idx="0">
                  <c:v>12.592592592592593</c:v>
                </c:pt>
                <c:pt idx="1">
                  <c:v>21.794871794871796</c:v>
                </c:pt>
                <c:pt idx="2">
                  <c:v>12.820512820512821</c:v>
                </c:pt>
                <c:pt idx="3">
                  <c:v>25.882352941176471</c:v>
                </c:pt>
                <c:pt idx="4">
                  <c:v>21.794871794871796</c:v>
                </c:pt>
                <c:pt idx="5">
                  <c:v>22.173913043478265</c:v>
                </c:pt>
                <c:pt idx="6">
                  <c:v>47.058823529411768</c:v>
                </c:pt>
                <c:pt idx="7">
                  <c:v>48.235294117647058</c:v>
                </c:pt>
                <c:pt idx="8">
                  <c:v>54.255319148936167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39E-419A-B3C8-5A2F2324051F}"/>
            </c:ext>
          </c:extLst>
        </c:ser>
        <c:ser>
          <c:idx val="4"/>
          <c:order val="4"/>
          <c:tx>
            <c:strRef>
              <c:f>'TechAnnex - Figures'!$O$127</c:f>
              <c:strCache>
                <c:ptCount val="1"/>
                <c:pt idx="0">
                  <c:v>Carbon (NZ ETS cost)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'TechAnnex - Figures'!$J$128:$J$136</c:f>
              <c:strCache>
                <c:ptCount val="9"/>
                <c:pt idx="0">
                  <c:v>Heat Pump</c:v>
                </c:pt>
                <c:pt idx="1">
                  <c:v>Coal to Biomass Boiler Conversion</c:v>
                </c:pt>
                <c:pt idx="2">
                  <c:v>Coal Boiler</c:v>
                </c:pt>
                <c:pt idx="3">
                  <c:v>Gas Boiler</c:v>
                </c:pt>
                <c:pt idx="4">
                  <c:v>Biomass Boiler</c:v>
                </c:pt>
                <c:pt idx="5">
                  <c:v>Steam-generating heat pump</c:v>
                </c:pt>
                <c:pt idx="6">
                  <c:v>Diesel Boiler</c:v>
                </c:pt>
                <c:pt idx="7">
                  <c:v>LPG Boiler</c:v>
                </c:pt>
                <c:pt idx="8">
                  <c:v>Electrode Boiler</c:v>
                </c:pt>
              </c:strCache>
            </c:strRef>
          </c:cat>
          <c:val>
            <c:numRef>
              <c:f>'TechAnnex - Figures'!$O$128:$O$136</c:f>
              <c:numCache>
                <c:formatCode>"$"#,##0.0;[Red]\-"$"#,##0.0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8.6951923076923094</c:v>
                </c:pt>
                <c:pt idx="3">
                  <c:v>4.7823529411764714</c:v>
                </c:pt>
                <c:pt idx="4">
                  <c:v>0</c:v>
                </c:pt>
                <c:pt idx="5">
                  <c:v>0</c:v>
                </c:pt>
                <c:pt idx="6">
                  <c:v>6.172046886733682</c:v>
                </c:pt>
                <c:pt idx="7">
                  <c:v>5.3650014602248266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39E-419A-B3C8-5A2F232405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037174975"/>
        <c:axId val="1037175935"/>
        <c:extLst/>
      </c:barChart>
      <c:catAx>
        <c:axId val="1037174975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rgbClr val="003A5D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37175935"/>
        <c:crosses val="autoZero"/>
        <c:auto val="1"/>
        <c:lblAlgn val="ctr"/>
        <c:lblOffset val="100"/>
        <c:noMultiLvlLbl val="0"/>
      </c:catAx>
      <c:valAx>
        <c:axId val="1037175935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low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rgbClr val="003A5D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3717497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rgbClr val="003A5D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rgbClr val="003A5D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'TechAnnex - Figures'!$L$150</c:f>
              <c:strCache>
                <c:ptCount val="1"/>
                <c:pt idx="0">
                  <c:v>Capital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'TechAnnex - Figures'!$J$151:$K$159</c:f>
              <c:multiLvlStrCache>
                <c:ptCount val="9"/>
                <c:lvl>
                  <c:pt idx="0">
                    <c:v>Electrode Boiler</c:v>
                  </c:pt>
                  <c:pt idx="1">
                    <c:v>Steam-generating heat pump</c:v>
                  </c:pt>
                  <c:pt idx="2">
                    <c:v>Biomass Boiler</c:v>
                  </c:pt>
                  <c:pt idx="3">
                    <c:v>Coal to Biomass Boiler Conversion</c:v>
                  </c:pt>
                  <c:pt idx="4">
                    <c:v>Heat Pump</c:v>
                  </c:pt>
                  <c:pt idx="5">
                    <c:v>Coal Boiler</c:v>
                  </c:pt>
                  <c:pt idx="6">
                    <c:v>Gas Boiler</c:v>
                  </c:pt>
                  <c:pt idx="7">
                    <c:v>Diesel Boiler</c:v>
                  </c:pt>
                  <c:pt idx="8">
                    <c:v>LPG Boiler</c:v>
                  </c:pt>
                </c:lvl>
                <c:lvl>
                  <c:pt idx="0">
                    <c:v>Renewable</c:v>
                  </c:pt>
                  <c:pt idx="5">
                    <c:v>Existing fossil 
(opex only)</c:v>
                  </c:pt>
                </c:lvl>
              </c:multiLvlStrCache>
            </c:multiLvlStrRef>
          </c:cat>
          <c:val>
            <c:numRef>
              <c:f>'TechAnnex - Figures'!$L$151:$L$159</c:f>
              <c:numCache>
                <c:formatCode>"$"#,##0.0;[Red]\-"$"#,##0.0</c:formatCode>
                <c:ptCount val="9"/>
                <c:pt idx="0">
                  <c:v>4.5632853429777196</c:v>
                </c:pt>
                <c:pt idx="1">
                  <c:v>14.240126035738106</c:v>
                </c:pt>
                <c:pt idx="2">
                  <c:v>14.44620166589079</c:v>
                </c:pt>
                <c:pt idx="3">
                  <c:v>2.2481048178380498</c:v>
                </c:pt>
                <c:pt idx="4">
                  <c:v>8.7715887034382956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39-48AE-9458-D386623DB70D}"/>
            </c:ext>
          </c:extLst>
        </c:ser>
        <c:ser>
          <c:idx val="1"/>
          <c:order val="1"/>
          <c:tx>
            <c:strRef>
              <c:f>'TechAnnex - Figures'!$M$150</c:f>
              <c:strCache>
                <c:ptCount val="1"/>
                <c:pt idx="0">
                  <c:v>Operations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'TechAnnex - Figures'!$J$151:$K$159</c:f>
              <c:multiLvlStrCache>
                <c:ptCount val="9"/>
                <c:lvl>
                  <c:pt idx="0">
                    <c:v>Electrode Boiler</c:v>
                  </c:pt>
                  <c:pt idx="1">
                    <c:v>Steam-generating heat pump</c:v>
                  </c:pt>
                  <c:pt idx="2">
                    <c:v>Biomass Boiler</c:v>
                  </c:pt>
                  <c:pt idx="3">
                    <c:v>Coal to Biomass Boiler Conversion</c:v>
                  </c:pt>
                  <c:pt idx="4">
                    <c:v>Heat Pump</c:v>
                  </c:pt>
                  <c:pt idx="5">
                    <c:v>Coal Boiler</c:v>
                  </c:pt>
                  <c:pt idx="6">
                    <c:v>Gas Boiler</c:v>
                  </c:pt>
                  <c:pt idx="7">
                    <c:v>Diesel Boiler</c:v>
                  </c:pt>
                  <c:pt idx="8">
                    <c:v>LPG Boiler</c:v>
                  </c:pt>
                </c:lvl>
                <c:lvl>
                  <c:pt idx="0">
                    <c:v>Renewable</c:v>
                  </c:pt>
                  <c:pt idx="5">
                    <c:v>Existing fossil 
(opex only)</c:v>
                  </c:pt>
                </c:lvl>
              </c:multiLvlStrCache>
            </c:multiLvlStrRef>
          </c:cat>
          <c:val>
            <c:numRef>
              <c:f>'TechAnnex - Figures'!$M$151:$M$159</c:f>
              <c:numCache>
                <c:formatCode>"$"#,##0.0;[Red]\-"$"#,##0.0</c:formatCode>
                <c:ptCount val="9"/>
                <c:pt idx="0">
                  <c:v>0.74835109081684392</c:v>
                </c:pt>
                <c:pt idx="1">
                  <c:v>0.74668073047759809</c:v>
                </c:pt>
                <c:pt idx="2">
                  <c:v>0.88787417554540826</c:v>
                </c:pt>
                <c:pt idx="3">
                  <c:v>0.88787417554540826</c:v>
                </c:pt>
                <c:pt idx="4">
                  <c:v>0.6222339420646652</c:v>
                </c:pt>
                <c:pt idx="5">
                  <c:v>0.88787417554540826</c:v>
                </c:pt>
                <c:pt idx="6">
                  <c:v>0.44393708777270402</c:v>
                </c:pt>
                <c:pt idx="7">
                  <c:v>0.31075596144089274</c:v>
                </c:pt>
                <c:pt idx="8">
                  <c:v>0.31075596144089274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1-3A39-48AE-9458-D386623DB70D}"/>
            </c:ext>
          </c:extLst>
        </c:ser>
        <c:ser>
          <c:idx val="2"/>
          <c:order val="2"/>
          <c:tx>
            <c:strRef>
              <c:f>'TechAnnex - Figures'!$N$150</c:f>
              <c:strCache>
                <c:ptCount val="1"/>
                <c:pt idx="0">
                  <c:v>Maintenance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'TechAnnex - Figures'!$J$151:$K$159</c:f>
              <c:multiLvlStrCache>
                <c:ptCount val="9"/>
                <c:lvl>
                  <c:pt idx="0">
                    <c:v>Electrode Boiler</c:v>
                  </c:pt>
                  <c:pt idx="1">
                    <c:v>Steam-generating heat pump</c:v>
                  </c:pt>
                  <c:pt idx="2">
                    <c:v>Biomass Boiler</c:v>
                  </c:pt>
                  <c:pt idx="3">
                    <c:v>Coal to Biomass Boiler Conversion</c:v>
                  </c:pt>
                  <c:pt idx="4">
                    <c:v>Heat Pump</c:v>
                  </c:pt>
                  <c:pt idx="5">
                    <c:v>Coal Boiler</c:v>
                  </c:pt>
                  <c:pt idx="6">
                    <c:v>Gas Boiler</c:v>
                  </c:pt>
                  <c:pt idx="7">
                    <c:v>Diesel Boiler</c:v>
                  </c:pt>
                  <c:pt idx="8">
                    <c:v>LPG Boiler</c:v>
                  </c:pt>
                </c:lvl>
                <c:lvl>
                  <c:pt idx="0">
                    <c:v>Renewable</c:v>
                  </c:pt>
                  <c:pt idx="5">
                    <c:v>Existing fossil 
(opex only)</c:v>
                  </c:pt>
                </c:lvl>
              </c:multiLvlStrCache>
            </c:multiLvlStrRef>
          </c:cat>
          <c:val>
            <c:numRef>
              <c:f>'TechAnnex - Figures'!$N$151:$N$159</c:f>
              <c:numCache>
                <c:formatCode>"$"#,##0.0;[Red]\-"$"#,##0.0</c:formatCode>
                <c:ptCount val="9"/>
                <c:pt idx="0">
                  <c:v>0.59848089919473269</c:v>
                </c:pt>
                <c:pt idx="1">
                  <c:v>1.7980613131195144</c:v>
                </c:pt>
                <c:pt idx="2">
                  <c:v>1.7008113948113242</c:v>
                </c:pt>
                <c:pt idx="3">
                  <c:v>1.7008113948113242</c:v>
                </c:pt>
                <c:pt idx="4">
                  <c:v>1.4983844275995954</c:v>
                </c:pt>
                <c:pt idx="5">
                  <c:v>1.6859828956061229</c:v>
                </c:pt>
                <c:pt idx="6">
                  <c:v>0.76737696600710281</c:v>
                </c:pt>
                <c:pt idx="7">
                  <c:v>0.90372907153729021</c:v>
                </c:pt>
                <c:pt idx="8">
                  <c:v>0.90372907153729021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2-3A39-48AE-9458-D386623DB70D}"/>
            </c:ext>
          </c:extLst>
        </c:ser>
        <c:ser>
          <c:idx val="3"/>
          <c:order val="3"/>
          <c:tx>
            <c:strRef>
              <c:f>'TechAnnex - Figures'!$O$150</c:f>
              <c:strCache>
                <c:ptCount val="1"/>
                <c:pt idx="0">
                  <c:v>Fuel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multiLvlStrRef>
              <c:f>'TechAnnex - Figures'!$J$151:$K$159</c:f>
              <c:multiLvlStrCache>
                <c:ptCount val="9"/>
                <c:lvl>
                  <c:pt idx="0">
                    <c:v>Electrode Boiler</c:v>
                  </c:pt>
                  <c:pt idx="1">
                    <c:v>Steam-generating heat pump</c:v>
                  </c:pt>
                  <c:pt idx="2">
                    <c:v>Biomass Boiler</c:v>
                  </c:pt>
                  <c:pt idx="3">
                    <c:v>Coal to Biomass Boiler Conversion</c:v>
                  </c:pt>
                  <c:pt idx="4">
                    <c:v>Heat Pump</c:v>
                  </c:pt>
                  <c:pt idx="5">
                    <c:v>Coal Boiler</c:v>
                  </c:pt>
                  <c:pt idx="6">
                    <c:v>Gas Boiler</c:v>
                  </c:pt>
                  <c:pt idx="7">
                    <c:v>Diesel Boiler</c:v>
                  </c:pt>
                  <c:pt idx="8">
                    <c:v>LPG Boiler</c:v>
                  </c:pt>
                </c:lvl>
                <c:lvl>
                  <c:pt idx="0">
                    <c:v>Renewable</c:v>
                  </c:pt>
                  <c:pt idx="5">
                    <c:v>Existing fossil 
(opex only)</c:v>
                  </c:pt>
                </c:lvl>
              </c:multiLvlStrCache>
            </c:multiLvlStrRef>
          </c:cat>
          <c:val>
            <c:numRef>
              <c:f>'TechAnnex - Figures'!$O$151:$O$159</c:f>
              <c:numCache>
                <c:formatCode>"$"#,##0.0;[Red]\-"$"#,##0.0</c:formatCode>
                <c:ptCount val="9"/>
                <c:pt idx="0">
                  <c:v>54.255319148936167</c:v>
                </c:pt>
                <c:pt idx="1">
                  <c:v>22.173913043478265</c:v>
                </c:pt>
                <c:pt idx="2">
                  <c:v>21.794871794871796</c:v>
                </c:pt>
                <c:pt idx="3">
                  <c:v>21.794871794871796</c:v>
                </c:pt>
                <c:pt idx="4">
                  <c:v>12.592592592592593</c:v>
                </c:pt>
                <c:pt idx="5">
                  <c:v>12.820512820512821</c:v>
                </c:pt>
                <c:pt idx="6">
                  <c:v>25.882352941176471</c:v>
                </c:pt>
                <c:pt idx="7">
                  <c:v>47.058823529411768</c:v>
                </c:pt>
                <c:pt idx="8">
                  <c:v>48.235294117647058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3-3A39-48AE-9458-D386623DB70D}"/>
            </c:ext>
          </c:extLst>
        </c:ser>
        <c:ser>
          <c:idx val="4"/>
          <c:order val="4"/>
          <c:tx>
            <c:strRef>
              <c:f>'TechAnnex - Figures'!$P$150</c:f>
              <c:strCache>
                <c:ptCount val="1"/>
                <c:pt idx="0">
                  <c:v>Carbon (NZ ETS cost)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multiLvlStrRef>
              <c:f>'TechAnnex - Figures'!$J$151:$K$159</c:f>
              <c:multiLvlStrCache>
                <c:ptCount val="9"/>
                <c:lvl>
                  <c:pt idx="0">
                    <c:v>Electrode Boiler</c:v>
                  </c:pt>
                  <c:pt idx="1">
                    <c:v>Steam-generating heat pump</c:v>
                  </c:pt>
                  <c:pt idx="2">
                    <c:v>Biomass Boiler</c:v>
                  </c:pt>
                  <c:pt idx="3">
                    <c:v>Coal to Biomass Boiler Conversion</c:v>
                  </c:pt>
                  <c:pt idx="4">
                    <c:v>Heat Pump</c:v>
                  </c:pt>
                  <c:pt idx="5">
                    <c:v>Coal Boiler</c:v>
                  </c:pt>
                  <c:pt idx="6">
                    <c:v>Gas Boiler</c:v>
                  </c:pt>
                  <c:pt idx="7">
                    <c:v>Diesel Boiler</c:v>
                  </c:pt>
                  <c:pt idx="8">
                    <c:v>LPG Boiler</c:v>
                  </c:pt>
                </c:lvl>
                <c:lvl>
                  <c:pt idx="0">
                    <c:v>Renewable</c:v>
                  </c:pt>
                  <c:pt idx="5">
                    <c:v>Existing fossil 
(opex only)</c:v>
                  </c:pt>
                </c:lvl>
              </c:multiLvlStrCache>
            </c:multiLvlStrRef>
          </c:cat>
          <c:val>
            <c:numRef>
              <c:f>'TechAnnex - Figures'!$P$151:$P$159</c:f>
              <c:numCache>
                <c:formatCode>"$"#,##0.0;[Red]\-"$"#,##0.0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8.6951923076923094</c:v>
                </c:pt>
                <c:pt idx="6">
                  <c:v>4.7823529411764714</c:v>
                </c:pt>
                <c:pt idx="7">
                  <c:v>6.172046886733682</c:v>
                </c:pt>
                <c:pt idx="8">
                  <c:v>5.3650014602248266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A39-48AE-9458-D386623DB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037174975"/>
        <c:axId val="1037175935"/>
        <c:extLst/>
      </c:barChart>
      <c:catAx>
        <c:axId val="1037174975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rgbClr val="003A5D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37175935"/>
        <c:crosses val="autoZero"/>
        <c:auto val="1"/>
        <c:lblAlgn val="ctr"/>
        <c:lblOffset val="100"/>
        <c:noMultiLvlLbl val="0"/>
      </c:catAx>
      <c:valAx>
        <c:axId val="1037175935"/>
        <c:scaling>
          <c:orientation val="minMax"/>
          <c:max val="61"/>
          <c:min val="0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low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rgbClr val="003A5D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3717497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rgbClr val="003A5D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rgbClr val="003A5D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'TechAnnex - Figures'!$L$196</c:f>
              <c:strCache>
                <c:ptCount val="1"/>
                <c:pt idx="0">
                  <c:v>Coal boiler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'TechAnnex - Figures'!$K$197:$K$205</c:f>
              <c:numCache>
                <c:formatCode>General</c:formatCode>
                <c:ptCount val="9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  <c:pt idx="3">
                  <c:v>0.4</c:v>
                </c:pt>
                <c:pt idx="4">
                  <c:v>0.5</c:v>
                </c:pt>
                <c:pt idx="5">
                  <c:v>0.6</c:v>
                </c:pt>
                <c:pt idx="6">
                  <c:v>0.7</c:v>
                </c:pt>
                <c:pt idx="7">
                  <c:v>0.8</c:v>
                </c:pt>
                <c:pt idx="8">
                  <c:v>0.9</c:v>
                </c:pt>
              </c:numCache>
            </c:numRef>
          </c:cat>
          <c:val>
            <c:numRef>
              <c:f>'TechAnnex - Figures'!$L$197:$L$205</c:f>
              <c:numCache>
                <c:formatCode>0.0</c:formatCode>
                <c:ptCount val="9"/>
                <c:pt idx="0">
                  <c:v>34.384990483962781</c:v>
                </c:pt>
                <c:pt idx="1">
                  <c:v>27.950347806083954</c:v>
                </c:pt>
                <c:pt idx="2">
                  <c:v>25.805466913457678</c:v>
                </c:pt>
                <c:pt idx="3">
                  <c:v>24.733026467144541</c:v>
                </c:pt>
                <c:pt idx="4">
                  <c:v>24.089562199356664</c:v>
                </c:pt>
                <c:pt idx="5">
                  <c:v>23.660586020831403</c:v>
                </c:pt>
                <c:pt idx="6">
                  <c:v>23.354174464741938</c:v>
                </c:pt>
                <c:pt idx="7">
                  <c:v>23.124365797674834</c:v>
                </c:pt>
                <c:pt idx="8">
                  <c:v>22.945625723289311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42-4810-B270-CD5FDE4BB569}"/>
            </c:ext>
          </c:extLst>
        </c:ser>
        <c:ser>
          <c:idx val="2"/>
          <c:order val="1"/>
          <c:tx>
            <c:strRef>
              <c:f>'TechAnnex - Figures'!$M$196</c:f>
              <c:strCache>
                <c:ptCount val="1"/>
                <c:pt idx="0">
                  <c:v>Gas boiler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'TechAnnex - Figures'!$K$197:$K$205</c:f>
              <c:numCache>
                <c:formatCode>General</c:formatCode>
                <c:ptCount val="9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  <c:pt idx="3">
                  <c:v>0.4</c:v>
                </c:pt>
                <c:pt idx="4">
                  <c:v>0.5</c:v>
                </c:pt>
                <c:pt idx="5">
                  <c:v>0.6</c:v>
                </c:pt>
                <c:pt idx="6">
                  <c:v>0.7</c:v>
                </c:pt>
                <c:pt idx="7">
                  <c:v>0.8</c:v>
                </c:pt>
                <c:pt idx="8">
                  <c:v>0.9</c:v>
                </c:pt>
              </c:numCache>
            </c:numRef>
          </c:cat>
          <c:val>
            <c:numRef>
              <c:f>'TechAnnex - Figures'!$M$197:$M$205</c:f>
              <c:numCache>
                <c:formatCode>0.0</c:formatCode>
                <c:ptCount val="9"/>
                <c:pt idx="0">
                  <c:v>36.721276151251978</c:v>
                </c:pt>
                <c:pt idx="1">
                  <c:v>33.692991016802459</c:v>
                </c:pt>
                <c:pt idx="2">
                  <c:v>32.683562638652617</c:v>
                </c:pt>
                <c:pt idx="3">
                  <c:v>32.1788484495777</c:v>
                </c:pt>
                <c:pt idx="4">
                  <c:v>31.876019936132749</c:v>
                </c:pt>
                <c:pt idx="5">
                  <c:v>31.674134260502782</c:v>
                </c:pt>
                <c:pt idx="6">
                  <c:v>31.529930206481374</c:v>
                </c:pt>
                <c:pt idx="7">
                  <c:v>31.421777165965324</c:v>
                </c:pt>
                <c:pt idx="8">
                  <c:v>31.337658134452838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842-4810-B270-CD5FDE4BB569}"/>
            </c:ext>
          </c:extLst>
        </c:ser>
        <c:ser>
          <c:idx val="3"/>
          <c:order val="2"/>
          <c:tx>
            <c:strRef>
              <c:f>'TechAnnex - Figures'!$N$196</c:f>
              <c:strCache>
                <c:ptCount val="1"/>
                <c:pt idx="0">
                  <c:v>LPG boiler</c:v>
                </c:pt>
              </c:strCache>
            </c:strRef>
          </c:tx>
          <c:spPr>
            <a:ln w="28575" cap="rnd">
              <a:solidFill>
                <a:srgbClr val="84A9B6"/>
              </a:solidFill>
              <a:round/>
            </a:ln>
            <a:effectLst/>
          </c:spPr>
          <c:marker>
            <c:symbol val="none"/>
          </c:marker>
          <c:cat>
            <c:numRef>
              <c:f>'TechAnnex - Figures'!$K$197:$K$205</c:f>
              <c:numCache>
                <c:formatCode>General</c:formatCode>
                <c:ptCount val="9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  <c:pt idx="3">
                  <c:v>0.4</c:v>
                </c:pt>
                <c:pt idx="4">
                  <c:v>0.5</c:v>
                </c:pt>
                <c:pt idx="5">
                  <c:v>0.6</c:v>
                </c:pt>
                <c:pt idx="6">
                  <c:v>0.7</c:v>
                </c:pt>
                <c:pt idx="7">
                  <c:v>0.8</c:v>
                </c:pt>
                <c:pt idx="8">
                  <c:v>0.9</c:v>
                </c:pt>
              </c:numCache>
            </c:numRef>
          </c:cat>
          <c:val>
            <c:numRef>
              <c:f>'TechAnnex - Figures'!$N$197:$N$205</c:f>
              <c:numCache>
                <c:formatCode>0.0</c:formatCode>
                <c:ptCount val="9"/>
                <c:pt idx="0">
                  <c:v>59.672720742762806</c:v>
                </c:pt>
                <c:pt idx="1">
                  <c:v>56.636508160317348</c:v>
                </c:pt>
                <c:pt idx="2">
                  <c:v>55.624437299502198</c:v>
                </c:pt>
                <c:pt idx="3">
                  <c:v>55.118401869094619</c:v>
                </c:pt>
                <c:pt idx="4">
                  <c:v>54.814780610850065</c:v>
                </c:pt>
                <c:pt idx="5">
                  <c:v>54.61236643868704</c:v>
                </c:pt>
                <c:pt idx="6">
                  <c:v>54.467784887142017</c:v>
                </c:pt>
                <c:pt idx="7">
                  <c:v>54.359348723483251</c:v>
                </c:pt>
                <c:pt idx="8">
                  <c:v>54.275009485081995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842-4810-B270-CD5FDE4BB569}"/>
            </c:ext>
          </c:extLst>
        </c:ser>
        <c:ser>
          <c:idx val="4"/>
          <c:order val="3"/>
          <c:tx>
            <c:strRef>
              <c:f>'TechAnnex - Figures'!$O$196</c:f>
              <c:strCache>
                <c:ptCount val="1"/>
                <c:pt idx="0">
                  <c:v>Heat pump (&lt;100°C)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'TechAnnex - Figures'!$K$197:$K$205</c:f>
              <c:numCache>
                <c:formatCode>General</c:formatCode>
                <c:ptCount val="9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  <c:pt idx="3">
                  <c:v>0.4</c:v>
                </c:pt>
                <c:pt idx="4">
                  <c:v>0.5</c:v>
                </c:pt>
                <c:pt idx="5">
                  <c:v>0.6</c:v>
                </c:pt>
                <c:pt idx="6">
                  <c:v>0.7</c:v>
                </c:pt>
                <c:pt idx="7">
                  <c:v>0.8</c:v>
                </c:pt>
                <c:pt idx="8">
                  <c:v>0.9</c:v>
                </c:pt>
              </c:numCache>
            </c:numRef>
          </c:cat>
          <c:val>
            <c:numRef>
              <c:f>'TechAnnex - Figures'!$O$197:$O$205</c:f>
              <c:numCache>
                <c:formatCode>0.0</c:formatCode>
                <c:ptCount val="9"/>
                <c:pt idx="0">
                  <c:v>67.053627958105366</c:v>
                </c:pt>
                <c:pt idx="1">
                  <c:v>39.823110275348981</c:v>
                </c:pt>
                <c:pt idx="2">
                  <c:v>30.746271047763521</c:v>
                </c:pt>
                <c:pt idx="3">
                  <c:v>26.207851433970788</c:v>
                </c:pt>
                <c:pt idx="4">
                  <c:v>23.484799665695149</c:v>
                </c:pt>
                <c:pt idx="5">
                  <c:v>21.669431820178058</c:v>
                </c:pt>
                <c:pt idx="6">
                  <c:v>20.372740501951561</c:v>
                </c:pt>
                <c:pt idx="7">
                  <c:v>19.400222013281692</c:v>
                </c:pt>
                <c:pt idx="8">
                  <c:v>18.643818744316235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842-4810-B270-CD5FDE4BB5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74405535"/>
        <c:axId val="1174408415"/>
      </c:lineChart>
      <c:catAx>
        <c:axId val="1174405535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/>
                  <a:t>Utilisation rate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74408415"/>
        <c:crosses val="autoZero"/>
        <c:auto val="1"/>
        <c:lblAlgn val="ctr"/>
        <c:lblOffset val="100"/>
        <c:noMultiLvlLbl val="0"/>
      </c:catAx>
      <c:valAx>
        <c:axId val="1174408415"/>
        <c:scaling>
          <c:orientation val="minMax"/>
          <c:max val="7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/>
                  <a:t>LCOH ($/GJ)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74405535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0"/>
          <c:order val="0"/>
          <c:tx>
            <c:strRef>
              <c:f>'TechAnnex - Figures'!$W$196</c:f>
              <c:strCache>
                <c:ptCount val="1"/>
                <c:pt idx="0">
                  <c:v>Coal Boiler</c:v>
                </c:pt>
              </c:strCache>
            </c:strRef>
          </c:tx>
          <c:spPr>
            <a:noFill/>
            <a:ln>
              <a:noFill/>
            </a:ln>
            <a:effectLst/>
          </c:spPr>
          <c:val>
            <c:numRef>
              <c:f>'TechAnnex - Figures'!$W$197:$W$205</c:f>
              <c:numCache>
                <c:formatCode>0.0</c:formatCode>
                <c:ptCount val="9"/>
                <c:pt idx="0">
                  <c:v>29.256785355757653</c:v>
                </c:pt>
                <c:pt idx="1">
                  <c:v>22.822142677878826</c:v>
                </c:pt>
                <c:pt idx="2">
                  <c:v>20.677261785252554</c:v>
                </c:pt>
                <c:pt idx="3">
                  <c:v>19.604821338939409</c:v>
                </c:pt>
                <c:pt idx="4">
                  <c:v>18.961357071151532</c:v>
                </c:pt>
                <c:pt idx="5">
                  <c:v>18.532380892626275</c:v>
                </c:pt>
                <c:pt idx="6">
                  <c:v>18.225969336536807</c:v>
                </c:pt>
                <c:pt idx="7">
                  <c:v>17.996160669469702</c:v>
                </c:pt>
                <c:pt idx="8">
                  <c:v>17.817420595084187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07F-40E5-908B-1BBBF0628AB4}"/>
            </c:ext>
          </c:extLst>
        </c:ser>
        <c:ser>
          <c:idx val="2"/>
          <c:order val="1"/>
          <c:tx>
            <c:strRef>
              <c:f>'TechAnnex - Figures'!$R$196</c:f>
              <c:strCache>
                <c:ptCount val="1"/>
                <c:pt idx="0">
                  <c:v>Coal boiler</c:v>
                </c:pt>
              </c:strCache>
            </c:strRef>
          </c:tx>
          <c:spPr>
            <a:solidFill>
              <a:schemeClr val="tx1">
                <a:alpha val="18000"/>
              </a:schemeClr>
            </a:solidFill>
            <a:ln>
              <a:solidFill>
                <a:srgbClr val="84A9B6"/>
              </a:solidFill>
              <a:prstDash val="sysDot"/>
            </a:ln>
            <a:effectLst/>
          </c:spPr>
          <c:val>
            <c:numRef>
              <c:f>'TechAnnex - Figures'!$R$197:$R$205</c:f>
              <c:numCache>
                <c:formatCode>0.0</c:formatCode>
                <c:ptCount val="9"/>
                <c:pt idx="0">
                  <c:v>10.256410256410252</c:v>
                </c:pt>
                <c:pt idx="1">
                  <c:v>10.256410256410252</c:v>
                </c:pt>
                <c:pt idx="2">
                  <c:v>10.256410256410248</c:v>
                </c:pt>
                <c:pt idx="3">
                  <c:v>10.256410256410255</c:v>
                </c:pt>
                <c:pt idx="4">
                  <c:v>10.256410256410255</c:v>
                </c:pt>
                <c:pt idx="5">
                  <c:v>10.256410256410252</c:v>
                </c:pt>
                <c:pt idx="6">
                  <c:v>10.256410256410255</c:v>
                </c:pt>
                <c:pt idx="7">
                  <c:v>10.256410256410255</c:v>
                </c:pt>
                <c:pt idx="8">
                  <c:v>10.256410256410255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07F-40E5-908B-1BBBF0628A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74405535"/>
        <c:axId val="1174408415"/>
      </c:areaChart>
      <c:catAx>
        <c:axId val="1174405535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174408415"/>
        <c:crosses val="autoZero"/>
        <c:auto val="1"/>
        <c:lblAlgn val="ctr"/>
        <c:lblOffset val="100"/>
        <c:noMultiLvlLbl val="0"/>
      </c:catAx>
      <c:valAx>
        <c:axId val="1174408415"/>
        <c:scaling>
          <c:orientation val="minMax"/>
          <c:max val="70"/>
        </c:scaling>
        <c:delete val="1"/>
        <c:axPos val="l"/>
        <c:numFmt formatCode="General" sourceLinked="0"/>
        <c:majorTickMark val="out"/>
        <c:minorTickMark val="none"/>
        <c:tickLblPos val="nextTo"/>
        <c:crossAx val="117440553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0"/>
          <c:order val="0"/>
          <c:tx>
            <c:strRef>
              <c:f>'TechAnnex - Figures'!$X$196</c:f>
              <c:strCache>
                <c:ptCount val="1"/>
                <c:pt idx="0">
                  <c:v>Gas boiler</c:v>
                </c:pt>
              </c:strCache>
            </c:strRef>
          </c:tx>
          <c:spPr>
            <a:noFill/>
            <a:ln w="25400">
              <a:noFill/>
            </a:ln>
            <a:effectLst/>
          </c:spPr>
          <c:val>
            <c:numRef>
              <c:f>'TechAnnex - Figures'!$X$197:$X$205</c:f>
              <c:numCache>
                <c:formatCode>0.0</c:formatCode>
                <c:ptCount val="9"/>
                <c:pt idx="0">
                  <c:v>24.956570268899036</c:v>
                </c:pt>
                <c:pt idx="1">
                  <c:v>21.928285134449517</c:v>
                </c:pt>
                <c:pt idx="2">
                  <c:v>20.918856756299682</c:v>
                </c:pt>
                <c:pt idx="3">
                  <c:v>20.414142567224761</c:v>
                </c:pt>
                <c:pt idx="4">
                  <c:v>20.111314053779807</c:v>
                </c:pt>
                <c:pt idx="5">
                  <c:v>19.90942837814984</c:v>
                </c:pt>
                <c:pt idx="6">
                  <c:v>19.765224324128436</c:v>
                </c:pt>
                <c:pt idx="7">
                  <c:v>19.657071283612382</c:v>
                </c:pt>
                <c:pt idx="8">
                  <c:v>19.572952252099896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EF-4D70-88F1-2F1FE2A430B4}"/>
            </c:ext>
          </c:extLst>
        </c:ser>
        <c:ser>
          <c:idx val="2"/>
          <c:order val="1"/>
          <c:tx>
            <c:strRef>
              <c:f>'TechAnnex - Figures'!$S$196</c:f>
              <c:strCache>
                <c:ptCount val="1"/>
                <c:pt idx="0">
                  <c:v>Gas boiler</c:v>
                </c:pt>
              </c:strCache>
            </c:strRef>
          </c:tx>
          <c:spPr>
            <a:solidFill>
              <a:schemeClr val="accent2">
                <a:alpha val="28000"/>
              </a:schemeClr>
            </a:solidFill>
            <a:ln w="25400">
              <a:solidFill>
                <a:schemeClr val="accent2"/>
              </a:solidFill>
              <a:prstDash val="sysDot"/>
            </a:ln>
            <a:effectLst/>
          </c:spPr>
          <c:val>
            <c:numRef>
              <c:f>'TechAnnex - Figures'!$S$197:$S$205</c:f>
              <c:numCache>
                <c:formatCode>0.0</c:formatCode>
                <c:ptCount val="9"/>
                <c:pt idx="0">
                  <c:v>24.705882352941181</c:v>
                </c:pt>
                <c:pt idx="1">
                  <c:v>24.705882352941181</c:v>
                </c:pt>
                <c:pt idx="2">
                  <c:v>24.705882352941174</c:v>
                </c:pt>
                <c:pt idx="3">
                  <c:v>24.705882352941178</c:v>
                </c:pt>
                <c:pt idx="4">
                  <c:v>24.705882352941174</c:v>
                </c:pt>
                <c:pt idx="5">
                  <c:v>24.705882352941181</c:v>
                </c:pt>
                <c:pt idx="6">
                  <c:v>24.705882352941178</c:v>
                </c:pt>
                <c:pt idx="7">
                  <c:v>24.705882352941174</c:v>
                </c:pt>
                <c:pt idx="8">
                  <c:v>24.705882352941174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FEF-4D70-88F1-2F1FE2A430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74405535"/>
        <c:axId val="1174408415"/>
      </c:areaChart>
      <c:catAx>
        <c:axId val="1174405535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174408415"/>
        <c:crosses val="autoZero"/>
        <c:auto val="1"/>
        <c:lblAlgn val="ctr"/>
        <c:lblOffset val="100"/>
        <c:noMultiLvlLbl val="0"/>
      </c:catAx>
      <c:valAx>
        <c:axId val="1174408415"/>
        <c:scaling>
          <c:orientation val="minMax"/>
          <c:max val="70"/>
        </c:scaling>
        <c:delete val="1"/>
        <c:axPos val="l"/>
        <c:numFmt formatCode="General" sourceLinked="0"/>
        <c:majorTickMark val="out"/>
        <c:minorTickMark val="none"/>
        <c:tickLblPos val="nextTo"/>
        <c:crossAx val="117440553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0"/>
          <c:order val="0"/>
          <c:tx>
            <c:strRef>
              <c:f>'TechAnnex - Figures'!$Z$196</c:f>
              <c:strCache>
                <c:ptCount val="1"/>
                <c:pt idx="0">
                  <c:v>Heat pump (&lt;100°C)</c:v>
                </c:pt>
              </c:strCache>
            </c:strRef>
          </c:tx>
          <c:spPr>
            <a:noFill/>
            <a:ln w="25400">
              <a:noFill/>
            </a:ln>
            <a:effectLst/>
          </c:spPr>
          <c:val>
            <c:numRef>
              <c:f>'TechAnnex - Figures'!$Z$197:$Z$205</c:f>
              <c:numCache>
                <c:formatCode>0.0</c:formatCode>
                <c:ptCount val="9"/>
                <c:pt idx="0">
                  <c:v>63.349924254401671</c:v>
                </c:pt>
                <c:pt idx="1">
                  <c:v>36.119406571645278</c:v>
                </c:pt>
                <c:pt idx="2">
                  <c:v>27.042567344059819</c:v>
                </c:pt>
                <c:pt idx="3">
                  <c:v>22.504147730267086</c:v>
                </c:pt>
                <c:pt idx="4">
                  <c:v>19.781095961991447</c:v>
                </c:pt>
                <c:pt idx="5">
                  <c:v>17.965728116474352</c:v>
                </c:pt>
                <c:pt idx="6">
                  <c:v>16.669036798247859</c:v>
                </c:pt>
                <c:pt idx="7">
                  <c:v>15.696518309577986</c:v>
                </c:pt>
                <c:pt idx="8">
                  <c:v>14.940115040612532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9D-4FD6-B006-FE11C2A0CBA8}"/>
            </c:ext>
          </c:extLst>
        </c:ser>
        <c:ser>
          <c:idx val="2"/>
          <c:order val="1"/>
          <c:tx>
            <c:strRef>
              <c:f>'TechAnnex - Figures'!$U$196</c:f>
              <c:strCache>
                <c:ptCount val="1"/>
                <c:pt idx="0">
                  <c:v>Heat pump (&lt;100°C)</c:v>
                </c:pt>
              </c:strCache>
            </c:strRef>
          </c:tx>
          <c:spPr>
            <a:solidFill>
              <a:schemeClr val="accent1">
                <a:alpha val="28000"/>
              </a:schemeClr>
            </a:solidFill>
            <a:ln w="25400">
              <a:solidFill>
                <a:schemeClr val="accent1"/>
              </a:solidFill>
              <a:prstDash val="sysDash"/>
            </a:ln>
            <a:effectLst/>
          </c:spPr>
          <c:val>
            <c:numRef>
              <c:f>'TechAnnex - Figures'!$U$197:$U$205</c:f>
              <c:numCache>
                <c:formatCode>0.0</c:formatCode>
                <c:ptCount val="9"/>
                <c:pt idx="0">
                  <c:v>7.4074074074074048</c:v>
                </c:pt>
                <c:pt idx="1">
                  <c:v>7.4074074074074119</c:v>
                </c:pt>
                <c:pt idx="2">
                  <c:v>7.4074074074074048</c:v>
                </c:pt>
                <c:pt idx="3">
                  <c:v>7.4074074074074048</c:v>
                </c:pt>
                <c:pt idx="4">
                  <c:v>7.4074074074074083</c:v>
                </c:pt>
                <c:pt idx="5">
                  <c:v>7.4074074074074119</c:v>
                </c:pt>
                <c:pt idx="6">
                  <c:v>7.4074074074074083</c:v>
                </c:pt>
                <c:pt idx="7">
                  <c:v>7.4074074074074083</c:v>
                </c:pt>
                <c:pt idx="8">
                  <c:v>7.4074074074074083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99D-4FD6-B006-FE11C2A0CB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74405535"/>
        <c:axId val="1174408415"/>
      </c:areaChart>
      <c:catAx>
        <c:axId val="1174405535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174408415"/>
        <c:crosses val="autoZero"/>
        <c:auto val="1"/>
        <c:lblAlgn val="ctr"/>
        <c:lblOffset val="100"/>
        <c:noMultiLvlLbl val="0"/>
      </c:catAx>
      <c:valAx>
        <c:axId val="1174408415"/>
        <c:scaling>
          <c:orientation val="minMax"/>
          <c:max val="70"/>
        </c:scaling>
        <c:delete val="1"/>
        <c:axPos val="l"/>
        <c:numFmt formatCode="General" sourceLinked="0"/>
        <c:majorTickMark val="out"/>
        <c:minorTickMark val="none"/>
        <c:tickLblPos val="nextTo"/>
        <c:crossAx val="117440553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287799848309845"/>
          <c:y val="4.1446625440106952E-2"/>
          <c:w val="0.83940374863057499"/>
          <c:h val="0.59684448497847697"/>
        </c:manualLayout>
      </c:layout>
      <c:areaChart>
        <c:grouping val="stacked"/>
        <c:varyColors val="0"/>
        <c:ser>
          <c:idx val="0"/>
          <c:order val="0"/>
          <c:tx>
            <c:strRef>
              <c:f>'TechAnnex - Figures'!$I$289</c:f>
              <c:strCache>
                <c:ptCount val="1"/>
                <c:pt idx="0">
                  <c:v>Metals</c:v>
                </c:pt>
              </c:strCache>
            </c:strRef>
          </c:tx>
          <c:spPr>
            <a:solidFill>
              <a:srgbClr val="0061A3"/>
            </a:solidFill>
            <a:ln>
              <a:noFill/>
            </a:ln>
            <a:effectLst/>
          </c:spPr>
          <c:cat>
            <c:numRef>
              <c:f>'TechAnnex - Figures'!$J$288:$AR$288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'TechAnnex - Figures'!$J$289:$AR$289</c:f>
              <c:numCache>
                <c:formatCode>_-* #,##0.0_-;\-* #,##0.0_-;_-* "-"??_-;_-@_-</c:formatCode>
                <c:ptCount val="35"/>
                <c:pt idx="0" formatCode="_-* #,##0.000_-;\-* #,##0.000_-;_-* &quot;-&quot;??_-;_-@_-">
                  <c:v>2.7326318516355901</c:v>
                </c:pt>
                <c:pt idx="1">
                  <c:v>2.8693268585881944</c:v>
                </c:pt>
                <c:pt idx="2">
                  <c:v>2.4910259714677947</c:v>
                </c:pt>
                <c:pt idx="3">
                  <c:v>2.3504181911794575</c:v>
                </c:pt>
                <c:pt idx="4">
                  <c:v>2.2173959537744325</c:v>
                </c:pt>
                <c:pt idx="5">
                  <c:v>2.2256718937200319</c:v>
                </c:pt>
                <c:pt idx="6">
                  <c:v>2.3608035015719184</c:v>
                </c:pt>
                <c:pt idx="7">
                  <c:v>2.1698313043927135</c:v>
                </c:pt>
                <c:pt idx="8">
                  <c:v>2.1306447532646358</c:v>
                </c:pt>
                <c:pt idx="9">
                  <c:v>2.2257931539112996</c:v>
                </c:pt>
                <c:pt idx="10">
                  <c:v>2.1941331528330221</c:v>
                </c:pt>
                <c:pt idx="11">
                  <c:v>2.288249666466744</c:v>
                </c:pt>
                <c:pt idx="12">
                  <c:v>2.2716684927478656</c:v>
                </c:pt>
                <c:pt idx="13">
                  <c:v>2.514226820269414</c:v>
                </c:pt>
                <c:pt idx="14">
                  <c:v>2.5312943797634113</c:v>
                </c:pt>
                <c:pt idx="15">
                  <c:v>2.445892739996296</c:v>
                </c:pt>
                <c:pt idx="16">
                  <c:v>2.4595305107321552</c:v>
                </c:pt>
                <c:pt idx="17">
                  <c:v>2.4584381606614052</c:v>
                </c:pt>
                <c:pt idx="18">
                  <c:v>2.2707924055291424</c:v>
                </c:pt>
                <c:pt idx="19">
                  <c:v>2.1778194263599913</c:v>
                </c:pt>
                <c:pt idx="20">
                  <c:v>2.4827222030563445</c:v>
                </c:pt>
                <c:pt idx="21">
                  <c:v>2.4558337851260683</c:v>
                </c:pt>
                <c:pt idx="22">
                  <c:v>2.4043260554212038</c:v>
                </c:pt>
                <c:pt idx="23">
                  <c:v>2.541055237908791</c:v>
                </c:pt>
                <c:pt idx="24">
                  <c:v>2.5471245664657687</c:v>
                </c:pt>
                <c:pt idx="25">
                  <c:v>2.5205491611957416</c:v>
                </c:pt>
                <c:pt idx="26">
                  <c:v>2.4524972312448314</c:v>
                </c:pt>
                <c:pt idx="27">
                  <c:v>2.533357817092988</c:v>
                </c:pt>
                <c:pt idx="28">
                  <c:v>2.467359425610625</c:v>
                </c:pt>
                <c:pt idx="29">
                  <c:v>2.4933483613710856</c:v>
                </c:pt>
                <c:pt idx="30">
                  <c:v>2.3632985175981256</c:v>
                </c:pt>
                <c:pt idx="31">
                  <c:v>2.4445430134734156</c:v>
                </c:pt>
                <c:pt idx="32">
                  <c:v>2.3154567818061205</c:v>
                </c:pt>
                <c:pt idx="33" formatCode="_(* #,##0.00_);_(* \(#,##0.00\);_(* &quot;-&quot;??_);_(@_)">
                  <c:v>2.2400322656504614</c:v>
                </c:pt>
                <c:pt idx="34" formatCode="_(* #,##0.00_);_(* \(#,##0.00\);_(* &quot;-&quot;??_);_(@_)">
                  <c:v>2.2507342469898064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4BF-4CAD-A76C-B093B8008539}"/>
            </c:ext>
          </c:extLst>
        </c:ser>
        <c:ser>
          <c:idx val="1"/>
          <c:order val="1"/>
          <c:tx>
            <c:strRef>
              <c:f>'TechAnnex - Figures'!$I$290</c:f>
              <c:strCache>
                <c:ptCount val="1"/>
                <c:pt idx="0">
                  <c:v>Chemicals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numRef>
              <c:f>'TechAnnex - Figures'!$J$288:$AR$288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'TechAnnex - Figures'!$J$290:$AR$290</c:f>
              <c:numCache>
                <c:formatCode>_-* #,##0.0_-;\-* #,##0.0_-;_-* "-"??_-;_-@_-</c:formatCode>
                <c:ptCount val="35"/>
                <c:pt idx="0" formatCode="_-* #,##0.000_-;\-* #,##0.000_-;_-* &quot;-&quot;??_-;_-@_-">
                  <c:v>0.7423195761021617</c:v>
                </c:pt>
                <c:pt idx="1">
                  <c:v>1.1654877965818418</c:v>
                </c:pt>
                <c:pt idx="2">
                  <c:v>0.95866416004607025</c:v>
                </c:pt>
                <c:pt idx="3">
                  <c:v>1.0578910259740748</c:v>
                </c:pt>
                <c:pt idx="4">
                  <c:v>1.3886352114374105</c:v>
                </c:pt>
                <c:pt idx="5">
                  <c:v>1.629890515419445</c:v>
                </c:pt>
                <c:pt idx="6">
                  <c:v>1.9961195247349939</c:v>
                </c:pt>
                <c:pt idx="7">
                  <c:v>2.1597659845491228</c:v>
                </c:pt>
                <c:pt idx="8">
                  <c:v>2.0466663515709169</c:v>
                </c:pt>
                <c:pt idx="9">
                  <c:v>2.2135964169714479</c:v>
                </c:pt>
                <c:pt idx="10">
                  <c:v>2.4922255256700376</c:v>
                </c:pt>
                <c:pt idx="11">
                  <c:v>2.3360159359509143</c:v>
                </c:pt>
                <c:pt idx="12">
                  <c:v>2.5892249131949288</c:v>
                </c:pt>
                <c:pt idx="13">
                  <c:v>1.484001122878305</c:v>
                </c:pt>
                <c:pt idx="14">
                  <c:v>1.3189339095008241</c:v>
                </c:pt>
                <c:pt idx="15">
                  <c:v>0.70326111186809648</c:v>
                </c:pt>
                <c:pt idx="16">
                  <c:v>0.77634225791545208</c:v>
                </c:pt>
                <c:pt idx="17">
                  <c:v>0.78510172430755776</c:v>
                </c:pt>
                <c:pt idx="18">
                  <c:v>0.9280266183110657</c:v>
                </c:pt>
                <c:pt idx="19">
                  <c:v>1.226806341787396</c:v>
                </c:pt>
                <c:pt idx="20">
                  <c:v>1.2231003223166941</c:v>
                </c:pt>
                <c:pt idx="21">
                  <c:v>1.2066869356898182</c:v>
                </c:pt>
                <c:pt idx="22">
                  <c:v>1.4056665659338883</c:v>
                </c:pt>
                <c:pt idx="23">
                  <c:v>1.7377789552785468</c:v>
                </c:pt>
                <c:pt idx="24">
                  <c:v>2.4300481839079384</c:v>
                </c:pt>
                <c:pt idx="25">
                  <c:v>2.1533718455238637</c:v>
                </c:pt>
                <c:pt idx="26">
                  <c:v>2.3230227187335251</c:v>
                </c:pt>
                <c:pt idx="27">
                  <c:v>2.0728612032565192</c:v>
                </c:pt>
                <c:pt idx="28">
                  <c:v>1.789322893245535</c:v>
                </c:pt>
                <c:pt idx="29">
                  <c:v>1.9535782988026269</c:v>
                </c:pt>
                <c:pt idx="30">
                  <c:v>1.8135384679572635</c:v>
                </c:pt>
                <c:pt idx="31">
                  <c:v>1.4324801099935554</c:v>
                </c:pt>
                <c:pt idx="32">
                  <c:v>1.3864810582176179</c:v>
                </c:pt>
                <c:pt idx="33" formatCode="_(* #,##0.00_);_(* \(#,##0.00\);_(* &quot;-&quot;??_);_(@_)">
                  <c:v>1.4360130929562449</c:v>
                </c:pt>
                <c:pt idx="34" formatCode="_(* #,##0.00_);_(* \(#,##0.00\);_(* &quot;-&quot;??_);_(@_)">
                  <c:v>0.79855054492822652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4BF-4CAD-A76C-B093B8008539}"/>
            </c:ext>
          </c:extLst>
        </c:ser>
        <c:ser>
          <c:idx val="2"/>
          <c:order val="2"/>
          <c:tx>
            <c:strRef>
              <c:f>'TechAnnex - Figures'!$I$291</c:f>
              <c:strCache>
                <c:ptCount val="1"/>
                <c:pt idx="0">
                  <c:v>Pulp, paper and print</c:v>
                </c:pt>
              </c:strCache>
            </c:strRef>
          </c:tx>
          <c:spPr>
            <a:solidFill>
              <a:srgbClr val="9E76B4"/>
            </a:solidFill>
            <a:ln>
              <a:noFill/>
            </a:ln>
            <a:effectLst/>
          </c:spPr>
          <c:cat>
            <c:numRef>
              <c:f>'TechAnnex - Figures'!$J$288:$AR$288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'TechAnnex - Figures'!$J$291:$AR$291</c:f>
              <c:numCache>
                <c:formatCode>_-* #,##0.0_-;\-* #,##0.0_-;_-* "-"??_-;_-@_-</c:formatCode>
                <c:ptCount val="35"/>
                <c:pt idx="0" formatCode="_-* #,##0.000_-;\-* #,##0.000_-;_-* &quot;-&quot;??_-;_-@_-">
                  <c:v>0.56180479730524768</c:v>
                </c:pt>
                <c:pt idx="1">
                  <c:v>0.54805830096570651</c:v>
                </c:pt>
                <c:pt idx="2">
                  <c:v>0.54067072329199839</c:v>
                </c:pt>
                <c:pt idx="3">
                  <c:v>0.52355652197073821</c:v>
                </c:pt>
                <c:pt idx="4">
                  <c:v>0.55671800250769987</c:v>
                </c:pt>
                <c:pt idx="5">
                  <c:v>0.5820118146325749</c:v>
                </c:pt>
                <c:pt idx="6">
                  <c:v>0.58422302293492701</c:v>
                </c:pt>
                <c:pt idx="7">
                  <c:v>0.58116453984265337</c:v>
                </c:pt>
                <c:pt idx="8">
                  <c:v>0.55939319812766142</c:v>
                </c:pt>
                <c:pt idx="9">
                  <c:v>0.60430861100384725</c:v>
                </c:pt>
                <c:pt idx="10">
                  <c:v>0.64989348132356917</c:v>
                </c:pt>
                <c:pt idx="11">
                  <c:v>0.63434297037234499</c:v>
                </c:pt>
                <c:pt idx="12">
                  <c:v>0.56786051828591466</c:v>
                </c:pt>
                <c:pt idx="13">
                  <c:v>0.5090240958496689</c:v>
                </c:pt>
                <c:pt idx="14">
                  <c:v>0.62201191605228978</c:v>
                </c:pt>
                <c:pt idx="15">
                  <c:v>0.60375472330319568</c:v>
                </c:pt>
                <c:pt idx="16">
                  <c:v>0.60893791348787751</c:v>
                </c:pt>
                <c:pt idx="17">
                  <c:v>0.60987603469059382</c:v>
                </c:pt>
                <c:pt idx="18">
                  <c:v>0.55782545976461628</c:v>
                </c:pt>
                <c:pt idx="19">
                  <c:v>0.49593377449410936</c:v>
                </c:pt>
                <c:pt idx="20">
                  <c:v>0.49337343508919063</c:v>
                </c:pt>
                <c:pt idx="21">
                  <c:v>0.50462806671044802</c:v>
                </c:pt>
                <c:pt idx="22">
                  <c:v>0.53977819659005699</c:v>
                </c:pt>
                <c:pt idx="23">
                  <c:v>0.47353358788652605</c:v>
                </c:pt>
                <c:pt idx="24">
                  <c:v>0.47139217049134929</c:v>
                </c:pt>
                <c:pt idx="25">
                  <c:v>0.46058106627311773</c:v>
                </c:pt>
                <c:pt idx="26">
                  <c:v>0.47145829395088634</c:v>
                </c:pt>
                <c:pt idx="27">
                  <c:v>0.53489227709213572</c:v>
                </c:pt>
                <c:pt idx="28">
                  <c:v>0.50943128500878165</c:v>
                </c:pt>
                <c:pt idx="29">
                  <c:v>0.50025249801776894</c:v>
                </c:pt>
                <c:pt idx="30">
                  <c:v>0.44933284913807403</c:v>
                </c:pt>
                <c:pt idx="31">
                  <c:v>0.42215513407206812</c:v>
                </c:pt>
                <c:pt idx="32">
                  <c:v>0.40259065872203342</c:v>
                </c:pt>
                <c:pt idx="33" formatCode="_(* #,##0.00_);_(* \(#,##0.00\);_(* &quot;-&quot;??_);_(@_)">
                  <c:v>0.38776550677367588</c:v>
                </c:pt>
                <c:pt idx="34" formatCode="_(* #,##0.00_);_(* \(#,##0.00\);_(* &quot;-&quot;??_);_(@_)">
                  <c:v>0.3340197190309046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4BF-4CAD-A76C-B093B8008539}"/>
            </c:ext>
          </c:extLst>
        </c:ser>
        <c:ser>
          <c:idx val="3"/>
          <c:order val="3"/>
          <c:tx>
            <c:strRef>
              <c:f>'TechAnnex - Figures'!$I$292</c:f>
              <c:strCache>
                <c:ptCount val="1"/>
                <c:pt idx="0">
                  <c:v>Food processing, beverages and tobacco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cat>
            <c:numRef>
              <c:f>'TechAnnex - Figures'!$J$288:$AR$288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'TechAnnex - Figures'!$J$292:$AR$292</c:f>
              <c:numCache>
                <c:formatCode>_-* #,##0.0_-;\-* #,##0.0_-;_-* "-"??_-;_-@_-</c:formatCode>
                <c:ptCount val="35"/>
                <c:pt idx="0" formatCode="_-* #,##0.000_-;\-* #,##0.000_-;_-* &quot;-&quot;??_-;_-@_-">
                  <c:v>1.6717232200453351</c:v>
                </c:pt>
                <c:pt idx="1">
                  <c:v>1.6935199696631038</c:v>
                </c:pt>
                <c:pt idx="2">
                  <c:v>1.8147977172876313</c:v>
                </c:pt>
                <c:pt idx="3">
                  <c:v>1.6593608213577637</c:v>
                </c:pt>
                <c:pt idx="4">
                  <c:v>1.7461076937926048</c:v>
                </c:pt>
                <c:pt idx="5">
                  <c:v>1.7746650800654811</c:v>
                </c:pt>
                <c:pt idx="6">
                  <c:v>1.7926905369421993</c:v>
                </c:pt>
                <c:pt idx="7">
                  <c:v>1.8298884141640008</c:v>
                </c:pt>
                <c:pt idx="8">
                  <c:v>1.8155976839766215</c:v>
                </c:pt>
                <c:pt idx="9">
                  <c:v>1.6083201829252656</c:v>
                </c:pt>
                <c:pt idx="10">
                  <c:v>1.6735786801708978</c:v>
                </c:pt>
                <c:pt idx="11">
                  <c:v>1.7042575875865809</c:v>
                </c:pt>
                <c:pt idx="12">
                  <c:v>1.7943640841040764</c:v>
                </c:pt>
                <c:pt idx="13">
                  <c:v>1.8334322837831625</c:v>
                </c:pt>
                <c:pt idx="14">
                  <c:v>1.9601557970937868</c:v>
                </c:pt>
                <c:pt idx="15">
                  <c:v>1.9703693912747706</c:v>
                </c:pt>
                <c:pt idx="16">
                  <c:v>1.9320899765427939</c:v>
                </c:pt>
                <c:pt idx="17">
                  <c:v>2.1613100409335715</c:v>
                </c:pt>
                <c:pt idx="18">
                  <c:v>2.0519502280404498</c:v>
                </c:pt>
                <c:pt idx="19">
                  <c:v>1.9321067881072123</c:v>
                </c:pt>
                <c:pt idx="20">
                  <c:v>2.3697623180423228</c:v>
                </c:pt>
                <c:pt idx="21">
                  <c:v>2.3202418346761511</c:v>
                </c:pt>
                <c:pt idx="22">
                  <c:v>2.5260443545774676</c:v>
                </c:pt>
                <c:pt idx="23">
                  <c:v>2.3937697286705304</c:v>
                </c:pt>
                <c:pt idx="24">
                  <c:v>2.6928028766950489</c:v>
                </c:pt>
                <c:pt idx="25">
                  <c:v>2.9875795525316406</c:v>
                </c:pt>
                <c:pt idx="26">
                  <c:v>2.7333908173633263</c:v>
                </c:pt>
                <c:pt idx="27">
                  <c:v>2.7613272851397848</c:v>
                </c:pt>
                <c:pt idx="28">
                  <c:v>3.0376272698097733</c:v>
                </c:pt>
                <c:pt idx="29">
                  <c:v>3.1077450710852963</c:v>
                </c:pt>
                <c:pt idx="30">
                  <c:v>2.885514055131706</c:v>
                </c:pt>
                <c:pt idx="31">
                  <c:v>2.8104443922192406</c:v>
                </c:pt>
                <c:pt idx="32">
                  <c:v>2.6901973256644696</c:v>
                </c:pt>
                <c:pt idx="33" formatCode="_(* #,##0.00_);_(* \(#,##0.00\);_(* &quot;-&quot;??_);_(@_)">
                  <c:v>2.7008928228434264</c:v>
                </c:pt>
                <c:pt idx="34" formatCode="_(* #,##0.00_);_(* \(#,##0.00\);_(* &quot;-&quot;??_);_(@_)">
                  <c:v>2.4951115059341005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4BF-4CAD-A76C-B093B8008539}"/>
            </c:ext>
          </c:extLst>
        </c:ser>
        <c:ser>
          <c:idx val="4"/>
          <c:order val="4"/>
          <c:tx>
            <c:strRef>
              <c:f>'TechAnnex - Figures'!$I$293</c:f>
              <c:strCache>
                <c:ptCount val="1"/>
                <c:pt idx="0">
                  <c:v>Minerals</c:v>
                </c:pt>
              </c:strCache>
            </c:strRef>
          </c:tx>
          <c:spPr>
            <a:solidFill>
              <a:srgbClr val="EF4E7E"/>
            </a:solidFill>
            <a:ln>
              <a:noFill/>
            </a:ln>
            <a:effectLst/>
          </c:spPr>
          <c:cat>
            <c:numRef>
              <c:f>'TechAnnex - Figures'!$J$288:$AR$288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'TechAnnex - Figures'!$J$293:$AR$293</c:f>
              <c:numCache>
                <c:formatCode>_-* #,##0.0_-;\-* #,##0.0_-;_-* "-"??_-;_-@_-</c:formatCode>
                <c:ptCount val="35"/>
                <c:pt idx="0" formatCode="_-* #,##0.000_-;\-* #,##0.000_-;_-* &quot;-&quot;??_-;_-@_-">
                  <c:v>1.0579600069443438</c:v>
                </c:pt>
                <c:pt idx="1">
                  <c:v>0.96716755008988131</c:v>
                </c:pt>
                <c:pt idx="2">
                  <c:v>0.92889025670043135</c:v>
                </c:pt>
                <c:pt idx="3">
                  <c:v>1.1003444886173592</c:v>
                </c:pt>
                <c:pt idx="4">
                  <c:v>1.1351248090678128</c:v>
                </c:pt>
                <c:pt idx="5">
                  <c:v>1.2757147883791726</c:v>
                </c:pt>
                <c:pt idx="6">
                  <c:v>1.1970408652596536</c:v>
                </c:pt>
                <c:pt idx="7">
                  <c:v>1.2821506112507073</c:v>
                </c:pt>
                <c:pt idx="8">
                  <c:v>1.2031304982071187</c:v>
                </c:pt>
                <c:pt idx="9">
                  <c:v>1.2961259484190848</c:v>
                </c:pt>
                <c:pt idx="10">
                  <c:v>1.2943420683307676</c:v>
                </c:pt>
                <c:pt idx="11">
                  <c:v>1.2821814848863291</c:v>
                </c:pt>
                <c:pt idx="12">
                  <c:v>1.2838807637755871</c:v>
                </c:pt>
                <c:pt idx="13">
                  <c:v>1.2863345460991997</c:v>
                </c:pt>
                <c:pt idx="14">
                  <c:v>1.2677411385113859</c:v>
                </c:pt>
                <c:pt idx="15">
                  <c:v>1.4007645445344465</c:v>
                </c:pt>
                <c:pt idx="16">
                  <c:v>1.3242933435399082</c:v>
                </c:pt>
                <c:pt idx="17">
                  <c:v>1.5935086895544046</c:v>
                </c:pt>
                <c:pt idx="18">
                  <c:v>1.4602893233053686</c:v>
                </c:pt>
                <c:pt idx="19">
                  <c:v>1.2206493647423624</c:v>
                </c:pt>
                <c:pt idx="20">
                  <c:v>1.2208561307245476</c:v>
                </c:pt>
                <c:pt idx="21">
                  <c:v>1.1631403578938975</c:v>
                </c:pt>
                <c:pt idx="22">
                  <c:v>1.2038080913599571</c:v>
                </c:pt>
                <c:pt idx="23">
                  <c:v>1.4908637503453601</c:v>
                </c:pt>
                <c:pt idx="24">
                  <c:v>1.4593946488284189</c:v>
                </c:pt>
                <c:pt idx="25">
                  <c:v>1.4578994641768459</c:v>
                </c:pt>
                <c:pt idx="26">
                  <c:v>1.1623727005295021</c:v>
                </c:pt>
                <c:pt idx="27">
                  <c:v>1.1129004983704354</c:v>
                </c:pt>
                <c:pt idx="28">
                  <c:v>1.0785543719109096</c:v>
                </c:pt>
                <c:pt idx="29">
                  <c:v>1.1903986346919111</c:v>
                </c:pt>
                <c:pt idx="30">
                  <c:v>0.81907811551762022</c:v>
                </c:pt>
                <c:pt idx="31">
                  <c:v>0.92520183958108104</c:v>
                </c:pt>
                <c:pt idx="32">
                  <c:v>0.99483258184526946</c:v>
                </c:pt>
                <c:pt idx="33" formatCode="_(* #,##0.00_);_(* \(#,##0.00\);_(* &quot;-&quot;??_);_(@_)">
                  <c:v>0.89533835648506011</c:v>
                </c:pt>
                <c:pt idx="34" formatCode="_(* #,##0.00_);_(* \(#,##0.00\);_(* &quot;-&quot;??_);_(@_)">
                  <c:v>0.93100622738009498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4BF-4CAD-A76C-B093B8008539}"/>
            </c:ext>
          </c:extLst>
        </c:ser>
        <c:ser>
          <c:idx val="5"/>
          <c:order val="5"/>
          <c:tx>
            <c:strRef>
              <c:f>'TechAnnex - Figures'!$I$294</c:f>
              <c:strCache>
                <c:ptCount val="1"/>
                <c:pt idx="0">
                  <c:v>Agriculture/forestry/fishing</c:v>
                </c:pt>
              </c:strCache>
            </c:strRef>
          </c:tx>
          <c:spPr>
            <a:solidFill>
              <a:srgbClr val="FEA54A"/>
            </a:solidFill>
            <a:ln>
              <a:noFill/>
            </a:ln>
            <a:effectLst/>
          </c:spPr>
          <c:cat>
            <c:numRef>
              <c:f>'TechAnnex - Figures'!$J$288:$AR$288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'TechAnnex - Figures'!$J$294:$AR$294</c:f>
              <c:numCache>
                <c:formatCode>_-* #,##0.0_-;\-* #,##0.0_-;_-* "-"??_-;_-@_-</c:formatCode>
                <c:ptCount val="35"/>
                <c:pt idx="0" formatCode="_-* #,##0.000_-;\-* #,##0.000_-;_-* &quot;-&quot;??_-;_-@_-">
                  <c:v>1.238189339085934</c:v>
                </c:pt>
                <c:pt idx="1">
                  <c:v>1.1212852637664652</c:v>
                </c:pt>
                <c:pt idx="2">
                  <c:v>1.2257599535384536</c:v>
                </c:pt>
                <c:pt idx="3">
                  <c:v>1.2432136677864789</c:v>
                </c:pt>
                <c:pt idx="4">
                  <c:v>1.3180933630578884</c:v>
                </c:pt>
                <c:pt idx="5">
                  <c:v>1.393289686989867</c:v>
                </c:pt>
                <c:pt idx="6">
                  <c:v>1.4322996938614134</c:v>
                </c:pt>
                <c:pt idx="7">
                  <c:v>1.5242632018612254</c:v>
                </c:pt>
                <c:pt idx="8">
                  <c:v>1.5747990507179617</c:v>
                </c:pt>
                <c:pt idx="9">
                  <c:v>1.6105118634918802</c:v>
                </c:pt>
                <c:pt idx="10">
                  <c:v>1.5494166389880706</c:v>
                </c:pt>
                <c:pt idx="11">
                  <c:v>1.5657112939432627</c:v>
                </c:pt>
                <c:pt idx="12">
                  <c:v>1.710119390988867</c:v>
                </c:pt>
                <c:pt idx="13">
                  <c:v>1.7894506555375713</c:v>
                </c:pt>
                <c:pt idx="14">
                  <c:v>1.6316299384367525</c:v>
                </c:pt>
                <c:pt idx="15">
                  <c:v>1.8083819973485005</c:v>
                </c:pt>
                <c:pt idx="16">
                  <c:v>1.8415938237105667</c:v>
                </c:pt>
                <c:pt idx="17">
                  <c:v>1.7693784213472459</c:v>
                </c:pt>
                <c:pt idx="18">
                  <c:v>1.685847102176222</c:v>
                </c:pt>
                <c:pt idx="19">
                  <c:v>1.4640192312210509</c:v>
                </c:pt>
                <c:pt idx="20">
                  <c:v>1.3416352969125325</c:v>
                </c:pt>
                <c:pt idx="21">
                  <c:v>1.4670342277575572</c:v>
                </c:pt>
                <c:pt idx="22">
                  <c:v>1.666244911927953</c:v>
                </c:pt>
                <c:pt idx="23">
                  <c:v>1.7525686856180638</c:v>
                </c:pt>
                <c:pt idx="24">
                  <c:v>1.5982361532794076</c:v>
                </c:pt>
                <c:pt idx="25">
                  <c:v>1.4753352045448944</c:v>
                </c:pt>
                <c:pt idx="26">
                  <c:v>1.3995872510556204</c:v>
                </c:pt>
                <c:pt idx="27">
                  <c:v>1.3863410441675101</c:v>
                </c:pt>
                <c:pt idx="28">
                  <c:v>1.3780658717361531</c:v>
                </c:pt>
                <c:pt idx="29">
                  <c:v>1.6582243053391872</c:v>
                </c:pt>
                <c:pt idx="30">
                  <c:v>1.6232630969916335</c:v>
                </c:pt>
                <c:pt idx="31">
                  <c:v>1.5057248173020799</c:v>
                </c:pt>
                <c:pt idx="32">
                  <c:v>1.3743737172871959</c:v>
                </c:pt>
                <c:pt idx="33" formatCode="_(* #,##0.00_);_(* \(#,##0.00\);_(* &quot;-&quot;??_);_(@_)">
                  <c:v>1.4157718365293521</c:v>
                </c:pt>
                <c:pt idx="34" formatCode="_(* #,##0.00_);_(* \(#,##0.00\);_(* &quot;-&quot;??_);_(@_)">
                  <c:v>1.4752757212670662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4BF-4CAD-A76C-B093B8008539}"/>
            </c:ext>
          </c:extLst>
        </c:ser>
        <c:ser>
          <c:idx val="6"/>
          <c:order val="6"/>
          <c:tx>
            <c:strRef>
              <c:f>'TechAnnex - Figures'!$I$295</c:f>
              <c:strCache>
                <c:ptCount val="1"/>
                <c:pt idx="0">
                  <c:v>Other energy emissions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cat>
            <c:numRef>
              <c:f>'TechAnnex - Figures'!$J$288:$AR$288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'TechAnnex - Figures'!$J$295:$AR$295</c:f>
              <c:numCache>
                <c:formatCode>_-* #,##0.0_-;\-* #,##0.0_-;_-* "-"??_-;_-@_-</c:formatCode>
                <c:ptCount val="35"/>
                <c:pt idx="0" formatCode="_-* #,##0.000_-;\-* #,##0.000_-;_-* &quot;-&quot;??_-;_-@_-">
                  <c:v>1.3360376661172739</c:v>
                </c:pt>
                <c:pt idx="1">
                  <c:v>1.4992885515082173</c:v>
                </c:pt>
                <c:pt idx="2">
                  <c:v>1.5576011992689429</c:v>
                </c:pt>
                <c:pt idx="3">
                  <c:v>1.7392328885219019</c:v>
                </c:pt>
                <c:pt idx="4">
                  <c:v>1.5734370153197788</c:v>
                </c:pt>
                <c:pt idx="5">
                  <c:v>1.3000924656614026</c:v>
                </c:pt>
                <c:pt idx="6">
                  <c:v>1.3307570648696925</c:v>
                </c:pt>
                <c:pt idx="7">
                  <c:v>1.1947414144865263</c:v>
                </c:pt>
                <c:pt idx="8">
                  <c:v>1.1103538215840789</c:v>
                </c:pt>
                <c:pt idx="9">
                  <c:v>0.96956319935041779</c:v>
                </c:pt>
                <c:pt idx="10">
                  <c:v>1.1326749428924832</c:v>
                </c:pt>
                <c:pt idx="11">
                  <c:v>1.6196228273311513</c:v>
                </c:pt>
                <c:pt idx="12">
                  <c:v>1.6318816546253982</c:v>
                </c:pt>
                <c:pt idx="13">
                  <c:v>2.0740717740316721</c:v>
                </c:pt>
                <c:pt idx="14">
                  <c:v>1.4417016293841767</c:v>
                </c:pt>
                <c:pt idx="15">
                  <c:v>1.2158672968713926</c:v>
                </c:pt>
                <c:pt idx="16">
                  <c:v>1.2893037722374125</c:v>
                </c:pt>
                <c:pt idx="17">
                  <c:v>1.3759592217087384</c:v>
                </c:pt>
                <c:pt idx="18">
                  <c:v>1.4901372337487477</c:v>
                </c:pt>
                <c:pt idx="19">
                  <c:v>1.2803006665955809</c:v>
                </c:pt>
                <c:pt idx="20">
                  <c:v>1.0949128757058175</c:v>
                </c:pt>
                <c:pt idx="21">
                  <c:v>0.98719465761052561</c:v>
                </c:pt>
                <c:pt idx="22">
                  <c:v>0.94386769198242693</c:v>
                </c:pt>
                <c:pt idx="23">
                  <c:v>1.1361880650101344</c:v>
                </c:pt>
                <c:pt idx="24">
                  <c:v>1.0228558590061008</c:v>
                </c:pt>
                <c:pt idx="25">
                  <c:v>0.90598714232359712</c:v>
                </c:pt>
                <c:pt idx="26">
                  <c:v>1.0329499521205356</c:v>
                </c:pt>
                <c:pt idx="27">
                  <c:v>1.1979911303521058</c:v>
                </c:pt>
                <c:pt idx="28">
                  <c:v>1.2385128389607325</c:v>
                </c:pt>
                <c:pt idx="29">
                  <c:v>1.3148111012572028</c:v>
                </c:pt>
                <c:pt idx="30">
                  <c:v>1.1724640568441809</c:v>
                </c:pt>
                <c:pt idx="31">
                  <c:v>1.325441435946791</c:v>
                </c:pt>
                <c:pt idx="32">
                  <c:v>1.2903805277134408</c:v>
                </c:pt>
                <c:pt idx="33" formatCode="_(* #,##0.00_);_(* \(#,##0.00\);_(* &quot;-&quot;??_);_(@_)">
                  <c:v>1.2179930873644929</c:v>
                </c:pt>
                <c:pt idx="34" formatCode="_(* #,##0.00_);_(* \(#,##0.00\);_(* &quot;-&quot;??_);_(@_)">
                  <c:v>1.2252697415162255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4BF-4CAD-A76C-B093B8008539}"/>
            </c:ext>
          </c:extLst>
        </c:ser>
        <c:ser>
          <c:idx val="7"/>
          <c:order val="7"/>
          <c:tx>
            <c:strRef>
              <c:f>'TechAnnex - Figures'!$I$296</c:f>
              <c:strCache>
                <c:ptCount val="1"/>
                <c:pt idx="0">
                  <c:v>Product use category 2F</c:v>
                </c:pt>
              </c:strCache>
            </c:strRef>
          </c:tx>
          <c:spPr>
            <a:solidFill>
              <a:srgbClr val="A6C0CB"/>
            </a:solidFill>
            <a:ln w="25400">
              <a:noFill/>
            </a:ln>
            <a:effectLst/>
          </c:spPr>
          <c:cat>
            <c:numRef>
              <c:f>'TechAnnex - Figures'!$J$288:$AR$288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'TechAnnex - Figures'!$J$296:$AR$296</c:f>
              <c:numCache>
                <c:formatCode>_-* #,##0.0_-;\-* #,##0.0_-;_-* "-"??_-;_-@_-</c:formatCode>
                <c:ptCount val="35"/>
                <c:pt idx="0" formatCode="_-* #,##0.000_-;\-* #,##0.000_-;_-* &quot;-&quot;??_-;_-@_-">
                  <c:v>0</c:v>
                </c:pt>
                <c:pt idx="1">
                  <c:v>0</c:v>
                </c:pt>
                <c:pt idx="2">
                  <c:v>2.5999999999999998E-4</c:v>
                </c:pt>
                <c:pt idx="3">
                  <c:v>3.8999999999999978E-4</c:v>
                </c:pt>
                <c:pt idx="4">
                  <c:v>1.287454209679955E-2</c:v>
                </c:pt>
                <c:pt idx="5">
                  <c:v>4.0560931991860186E-2</c:v>
                </c:pt>
                <c:pt idx="6">
                  <c:v>8.7932176074552532E-2</c:v>
                </c:pt>
                <c:pt idx="7">
                  <c:v>0.13990818919593231</c:v>
                </c:pt>
                <c:pt idx="8">
                  <c:v>0.1916241176671965</c:v>
                </c:pt>
                <c:pt idx="9">
                  <c:v>0.22799064317961171</c:v>
                </c:pt>
                <c:pt idx="10">
                  <c:v>0.26901492742284994</c:v>
                </c:pt>
                <c:pt idx="11">
                  <c:v>0.32182317277856964</c:v>
                </c:pt>
                <c:pt idx="12">
                  <c:v>0.38930061455895992</c:v>
                </c:pt>
                <c:pt idx="13">
                  <c:v>0.45899228686336929</c:v>
                </c:pt>
                <c:pt idx="14">
                  <c:v>0.56175788974537499</c:v>
                </c:pt>
                <c:pt idx="15">
                  <c:v>0.67307016182224</c:v>
                </c:pt>
                <c:pt idx="16">
                  <c:v>0.78354756787354063</c:v>
                </c:pt>
                <c:pt idx="17">
                  <c:v>0.84973736139807776</c:v>
                </c:pt>
                <c:pt idx="18">
                  <c:v>0.94029011540545371</c:v>
                </c:pt>
                <c:pt idx="19">
                  <c:v>1.0112288164315539</c:v>
                </c:pt>
                <c:pt idx="20">
                  <c:v>1.0373267482913699</c:v>
                </c:pt>
                <c:pt idx="21">
                  <c:v>1.08420404364941</c:v>
                </c:pt>
                <c:pt idx="22">
                  <c:v>1.1202338899359598</c:v>
                </c:pt>
                <c:pt idx="23">
                  <c:v>1.1634615350306554</c:v>
                </c:pt>
                <c:pt idx="24">
                  <c:v>1.2033258293087978</c:v>
                </c:pt>
                <c:pt idx="25">
                  <c:v>1.2217583965862309</c:v>
                </c:pt>
                <c:pt idx="26">
                  <c:v>1.2420348800660836</c:v>
                </c:pt>
                <c:pt idx="27">
                  <c:v>1.2763880373690459</c:v>
                </c:pt>
                <c:pt idx="28">
                  <c:v>1.3072730740420127</c:v>
                </c:pt>
                <c:pt idx="29">
                  <c:v>1.3192742454204247</c:v>
                </c:pt>
                <c:pt idx="30">
                  <c:v>1.3216508147774508</c:v>
                </c:pt>
                <c:pt idx="31">
                  <c:v>1.5903430407082371</c:v>
                </c:pt>
                <c:pt idx="32">
                  <c:v>1.4737778058645481</c:v>
                </c:pt>
                <c:pt idx="33" formatCode="_(* #,##0.00_);_(* \(#,##0.00\);_(* &quot;-&quot;??_);_(@_)">
                  <c:v>1.1184060488627388</c:v>
                </c:pt>
                <c:pt idx="34" formatCode="_(* #,##0.00_);_(* \(#,##0.00\);_(* &quot;-&quot;??_);_(@_)">
                  <c:v>1.0426128550358098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34BF-4CAD-A76C-B093B8008539}"/>
            </c:ext>
          </c:extLst>
        </c:ser>
        <c:ser>
          <c:idx val="8"/>
          <c:order val="8"/>
          <c:tx>
            <c:strRef>
              <c:f>'TechAnnex - Figures'!$I$297</c:f>
              <c:strCache>
                <c:ptCount val="1"/>
                <c:pt idx="0">
                  <c:v>Other process and product use emissions</c:v>
                </c:pt>
              </c:strCache>
            </c:strRef>
          </c:tx>
          <c:spPr>
            <a:solidFill>
              <a:srgbClr val="0B677E"/>
            </a:solidFill>
            <a:ln>
              <a:noFill/>
            </a:ln>
            <a:effectLst/>
          </c:spPr>
          <c:cat>
            <c:numRef>
              <c:f>'TechAnnex - Figures'!$J$288:$AR$288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'TechAnnex - Figures'!$J$297:$AR$297</c:f>
              <c:numCache>
                <c:formatCode>_-* #,##0.0_-;\-* #,##0.0_-;_-* "-"??_-;_-@_-</c:formatCode>
                <c:ptCount val="35"/>
                <c:pt idx="0" formatCode="_-* #,##0.000_-;\-* #,##0.000_-;_-* &quot;-&quot;??_-;_-@_-">
                  <c:v>0.13703238066476686</c:v>
                </c:pt>
                <c:pt idx="1">
                  <c:v>0.13446932498430295</c:v>
                </c:pt>
                <c:pt idx="2">
                  <c:v>0.14004211776825112</c:v>
                </c:pt>
                <c:pt idx="3">
                  <c:v>0.1385816945822147</c:v>
                </c:pt>
                <c:pt idx="4">
                  <c:v>0.13858839113848226</c:v>
                </c:pt>
                <c:pt idx="5">
                  <c:v>0.13956329021163644</c:v>
                </c:pt>
                <c:pt idx="6">
                  <c:v>0.13787930136597468</c:v>
                </c:pt>
                <c:pt idx="7">
                  <c:v>0.14048910407939416</c:v>
                </c:pt>
                <c:pt idx="8">
                  <c:v>0.13177361571775084</c:v>
                </c:pt>
                <c:pt idx="9">
                  <c:v>0.12654182747755971</c:v>
                </c:pt>
                <c:pt idx="10">
                  <c:v>0.11957005586918959</c:v>
                </c:pt>
                <c:pt idx="11">
                  <c:v>0.11668552222783792</c:v>
                </c:pt>
                <c:pt idx="12">
                  <c:v>0.12266483264593984</c:v>
                </c:pt>
                <c:pt idx="13">
                  <c:v>0.12342106566985125</c:v>
                </c:pt>
                <c:pt idx="14">
                  <c:v>0.11681034209912465</c:v>
                </c:pt>
                <c:pt idx="15">
                  <c:v>0.11775397763659341</c:v>
                </c:pt>
                <c:pt idx="16">
                  <c:v>0.10941254254495064</c:v>
                </c:pt>
                <c:pt idx="17">
                  <c:v>0.11523222611642515</c:v>
                </c:pt>
                <c:pt idx="18">
                  <c:v>0.12896355628503312</c:v>
                </c:pt>
                <c:pt idx="19">
                  <c:v>0.13027915981452315</c:v>
                </c:pt>
                <c:pt idx="20">
                  <c:v>0.13450771160476688</c:v>
                </c:pt>
                <c:pt idx="21">
                  <c:v>0.12910743648921769</c:v>
                </c:pt>
                <c:pt idx="22">
                  <c:v>0.13269087006216246</c:v>
                </c:pt>
                <c:pt idx="23">
                  <c:v>0.13833840391915908</c:v>
                </c:pt>
                <c:pt idx="24">
                  <c:v>0.13554774059537789</c:v>
                </c:pt>
                <c:pt idx="25">
                  <c:v>0.14635968124049287</c:v>
                </c:pt>
                <c:pt idx="26">
                  <c:v>0.1575175684333173</c:v>
                </c:pt>
                <c:pt idx="27">
                  <c:v>0.15305129484811986</c:v>
                </c:pt>
                <c:pt idx="28">
                  <c:v>0.17988175241549215</c:v>
                </c:pt>
                <c:pt idx="29">
                  <c:v>0.17830453645810485</c:v>
                </c:pt>
                <c:pt idx="30">
                  <c:v>0.16377531073665724</c:v>
                </c:pt>
                <c:pt idx="31">
                  <c:v>0.17801373811330976</c:v>
                </c:pt>
                <c:pt idx="32">
                  <c:v>0.18864927240162993</c:v>
                </c:pt>
                <c:pt idx="33" formatCode="_(* #,##0.00_);_(* \(#,##0.00\);_(* &quot;-&quot;??_);_(@_)">
                  <c:v>0.1929746763616754</c:v>
                </c:pt>
                <c:pt idx="34" formatCode="_(* #,##0.00_);_(* \(#,##0.00\);_(* &quot;-&quot;??_);_(@_)">
                  <c:v>0.21584137399018072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CD-4C5F-85C8-B420958523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3921776"/>
        <c:axId val="963614688"/>
      </c:areaChart>
      <c:catAx>
        <c:axId val="943921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accent3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63614688"/>
        <c:crosses val="autoZero"/>
        <c:auto val="1"/>
        <c:lblAlgn val="ctr"/>
        <c:lblOffset val="100"/>
        <c:tickLblSkip val="5"/>
        <c:noMultiLvlLbl val="0"/>
      </c:catAx>
      <c:valAx>
        <c:axId val="963614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accent3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b="1"/>
                  <a:t>MtCO</a:t>
                </a:r>
                <a:r>
                  <a:rPr lang="en-NZ" b="1" baseline="-25000"/>
                  <a:t>2</a:t>
                </a:r>
                <a:r>
                  <a:rPr lang="en-NZ" b="1"/>
                  <a:t>e</a:t>
                </a:r>
              </a:p>
            </c:rich>
          </c:tx>
          <c:layout>
            <c:manualLayout>
              <c:xMode val="edge"/>
              <c:yMode val="edge"/>
              <c:x val="2.2464568227557952E-2"/>
              <c:y val="0.2469793880417541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accent3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accent3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4392177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3234659648354246E-3"/>
          <c:y val="0.77321340585091458"/>
          <c:w val="0.96344278176791487"/>
          <c:h val="0.2267865941490853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accent3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accent3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'TechAnnex - Figures'!$L$150</c:f>
              <c:strCache>
                <c:ptCount val="1"/>
                <c:pt idx="0">
                  <c:v>Capital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'TechAnnex - Figures'!$J$174:$K$182</c:f>
              <c:multiLvlStrCache>
                <c:ptCount val="9"/>
                <c:lvl>
                  <c:pt idx="0">
                    <c:v>Electrode Boiler</c:v>
                  </c:pt>
                  <c:pt idx="1">
                    <c:v>Steam-generating heat pump</c:v>
                  </c:pt>
                  <c:pt idx="2">
                    <c:v>Biomass Boiler</c:v>
                  </c:pt>
                  <c:pt idx="3">
                    <c:v>Coal to Biomass Boiler Conversion</c:v>
                  </c:pt>
                  <c:pt idx="4">
                    <c:v>Heat Pump</c:v>
                  </c:pt>
                  <c:pt idx="5">
                    <c:v>Coal Boiler</c:v>
                  </c:pt>
                  <c:pt idx="6">
                    <c:v>Gas Boiler</c:v>
                  </c:pt>
                  <c:pt idx="7">
                    <c:v>Diesel Boiler</c:v>
                  </c:pt>
                  <c:pt idx="8">
                    <c:v>LPG Boiler</c:v>
                  </c:pt>
                </c:lvl>
                <c:lvl>
                  <c:pt idx="0">
                    <c:v>Renewable</c:v>
                  </c:pt>
                  <c:pt idx="5">
                    <c:v>Existing fossil 
(opex only)</c:v>
                  </c:pt>
                </c:lvl>
              </c:multiLvlStrCache>
            </c:multiLvlStrRef>
          </c:cat>
          <c:val>
            <c:numRef>
              <c:f>'TechAnnex - Figures'!$L$174:$L$182</c:f>
              <c:numCache>
                <c:formatCode>"$"#,##0.0;[Red]\-"$"#,##0.0</c:formatCode>
                <c:ptCount val="9"/>
                <c:pt idx="0">
                  <c:v>4.5632853429777196</c:v>
                </c:pt>
                <c:pt idx="1">
                  <c:v>14.240126035738106</c:v>
                </c:pt>
                <c:pt idx="2">
                  <c:v>14.44620166589079</c:v>
                </c:pt>
                <c:pt idx="3">
                  <c:v>2.2481048178380498</c:v>
                </c:pt>
                <c:pt idx="4">
                  <c:v>8.7715887034382956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EC-4987-A589-36E0C4933A12}"/>
            </c:ext>
          </c:extLst>
        </c:ser>
        <c:ser>
          <c:idx val="1"/>
          <c:order val="1"/>
          <c:tx>
            <c:strRef>
              <c:f>'TechAnnex - Figures'!$M$150</c:f>
              <c:strCache>
                <c:ptCount val="1"/>
                <c:pt idx="0">
                  <c:v>Operations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'TechAnnex - Figures'!$J$174:$K$182</c:f>
              <c:multiLvlStrCache>
                <c:ptCount val="9"/>
                <c:lvl>
                  <c:pt idx="0">
                    <c:v>Electrode Boiler</c:v>
                  </c:pt>
                  <c:pt idx="1">
                    <c:v>Steam-generating heat pump</c:v>
                  </c:pt>
                  <c:pt idx="2">
                    <c:v>Biomass Boiler</c:v>
                  </c:pt>
                  <c:pt idx="3">
                    <c:v>Coal to Biomass Boiler Conversion</c:v>
                  </c:pt>
                  <c:pt idx="4">
                    <c:v>Heat Pump</c:v>
                  </c:pt>
                  <c:pt idx="5">
                    <c:v>Coal Boiler</c:v>
                  </c:pt>
                  <c:pt idx="6">
                    <c:v>Gas Boiler</c:v>
                  </c:pt>
                  <c:pt idx="7">
                    <c:v>Diesel Boiler</c:v>
                  </c:pt>
                  <c:pt idx="8">
                    <c:v>LPG Boiler</c:v>
                  </c:pt>
                </c:lvl>
                <c:lvl>
                  <c:pt idx="0">
                    <c:v>Renewable</c:v>
                  </c:pt>
                  <c:pt idx="5">
                    <c:v>Existing fossil 
(opex only)</c:v>
                  </c:pt>
                </c:lvl>
              </c:multiLvlStrCache>
            </c:multiLvlStrRef>
          </c:cat>
          <c:val>
            <c:numRef>
              <c:f>'TechAnnex - Figures'!$M$174:$M$182</c:f>
              <c:numCache>
                <c:formatCode>"$"#,##0.0;[Red]\-"$"#,##0.0</c:formatCode>
                <c:ptCount val="9"/>
                <c:pt idx="0">
                  <c:v>0.74835109081684392</c:v>
                </c:pt>
                <c:pt idx="1">
                  <c:v>0.74668073047759809</c:v>
                </c:pt>
                <c:pt idx="2">
                  <c:v>0.88787417554540826</c:v>
                </c:pt>
                <c:pt idx="3">
                  <c:v>0.88787417554540826</c:v>
                </c:pt>
                <c:pt idx="4">
                  <c:v>0.6222339420646652</c:v>
                </c:pt>
                <c:pt idx="5">
                  <c:v>0.88787417554540826</c:v>
                </c:pt>
                <c:pt idx="6">
                  <c:v>0.44393708777270402</c:v>
                </c:pt>
                <c:pt idx="7">
                  <c:v>0.31075596144089274</c:v>
                </c:pt>
                <c:pt idx="8">
                  <c:v>0.31075596144089274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1-D8EC-4987-A589-36E0C4933A12}"/>
            </c:ext>
          </c:extLst>
        </c:ser>
        <c:ser>
          <c:idx val="2"/>
          <c:order val="2"/>
          <c:tx>
            <c:strRef>
              <c:f>'TechAnnex - Figures'!$N$150</c:f>
              <c:strCache>
                <c:ptCount val="1"/>
                <c:pt idx="0">
                  <c:v>Maintenance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'TechAnnex - Figures'!$J$174:$K$182</c:f>
              <c:multiLvlStrCache>
                <c:ptCount val="9"/>
                <c:lvl>
                  <c:pt idx="0">
                    <c:v>Electrode Boiler</c:v>
                  </c:pt>
                  <c:pt idx="1">
                    <c:v>Steam-generating heat pump</c:v>
                  </c:pt>
                  <c:pt idx="2">
                    <c:v>Biomass Boiler</c:v>
                  </c:pt>
                  <c:pt idx="3">
                    <c:v>Coal to Biomass Boiler Conversion</c:v>
                  </c:pt>
                  <c:pt idx="4">
                    <c:v>Heat Pump</c:v>
                  </c:pt>
                  <c:pt idx="5">
                    <c:v>Coal Boiler</c:v>
                  </c:pt>
                  <c:pt idx="6">
                    <c:v>Gas Boiler</c:v>
                  </c:pt>
                  <c:pt idx="7">
                    <c:v>Diesel Boiler</c:v>
                  </c:pt>
                  <c:pt idx="8">
                    <c:v>LPG Boiler</c:v>
                  </c:pt>
                </c:lvl>
                <c:lvl>
                  <c:pt idx="0">
                    <c:v>Renewable</c:v>
                  </c:pt>
                  <c:pt idx="5">
                    <c:v>Existing fossil 
(opex only)</c:v>
                  </c:pt>
                </c:lvl>
              </c:multiLvlStrCache>
            </c:multiLvlStrRef>
          </c:cat>
          <c:val>
            <c:numRef>
              <c:f>'TechAnnex - Figures'!$N$174:$N$182</c:f>
              <c:numCache>
                <c:formatCode>"$"#,##0.0;[Red]\-"$"#,##0.0</c:formatCode>
                <c:ptCount val="9"/>
                <c:pt idx="0">
                  <c:v>0.59848089919473269</c:v>
                </c:pt>
                <c:pt idx="1">
                  <c:v>1.7980613131195144</c:v>
                </c:pt>
                <c:pt idx="2">
                  <c:v>1.7008113948113242</c:v>
                </c:pt>
                <c:pt idx="3">
                  <c:v>1.7008113948113242</c:v>
                </c:pt>
                <c:pt idx="4">
                  <c:v>1.4983844275995954</c:v>
                </c:pt>
                <c:pt idx="5">
                  <c:v>1.6859828956061229</c:v>
                </c:pt>
                <c:pt idx="6">
                  <c:v>0.76737696600710281</c:v>
                </c:pt>
                <c:pt idx="7">
                  <c:v>0.90372907153729021</c:v>
                </c:pt>
                <c:pt idx="8">
                  <c:v>0.90372907153729021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2-D8EC-4987-A589-36E0C4933A12}"/>
            </c:ext>
          </c:extLst>
        </c:ser>
        <c:ser>
          <c:idx val="3"/>
          <c:order val="3"/>
          <c:tx>
            <c:strRef>
              <c:f>'TechAnnex - Figures'!$O$150</c:f>
              <c:strCache>
                <c:ptCount val="1"/>
                <c:pt idx="0">
                  <c:v>Fuel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multiLvlStrRef>
              <c:f>'TechAnnex - Figures'!$J$174:$K$182</c:f>
              <c:multiLvlStrCache>
                <c:ptCount val="9"/>
                <c:lvl>
                  <c:pt idx="0">
                    <c:v>Electrode Boiler</c:v>
                  </c:pt>
                  <c:pt idx="1">
                    <c:v>Steam-generating heat pump</c:v>
                  </c:pt>
                  <c:pt idx="2">
                    <c:v>Biomass Boiler</c:v>
                  </c:pt>
                  <c:pt idx="3">
                    <c:v>Coal to Biomass Boiler Conversion</c:v>
                  </c:pt>
                  <c:pt idx="4">
                    <c:v>Heat Pump</c:v>
                  </c:pt>
                  <c:pt idx="5">
                    <c:v>Coal Boiler</c:v>
                  </c:pt>
                  <c:pt idx="6">
                    <c:v>Gas Boiler</c:v>
                  </c:pt>
                  <c:pt idx="7">
                    <c:v>Diesel Boiler</c:v>
                  </c:pt>
                  <c:pt idx="8">
                    <c:v>LPG Boiler</c:v>
                  </c:pt>
                </c:lvl>
                <c:lvl>
                  <c:pt idx="0">
                    <c:v>Renewable</c:v>
                  </c:pt>
                  <c:pt idx="5">
                    <c:v>Existing fossil 
(opex only)</c:v>
                  </c:pt>
                </c:lvl>
              </c:multiLvlStrCache>
            </c:multiLvlStrRef>
          </c:cat>
          <c:val>
            <c:numRef>
              <c:f>'TechAnnex - Figures'!$O$174:$O$182</c:f>
              <c:numCache>
                <c:formatCode>"$"#,##0.0;[Red]\-"$"#,##0.0</c:formatCode>
                <c:ptCount val="9"/>
                <c:pt idx="0">
                  <c:v>54.255319148936167</c:v>
                </c:pt>
                <c:pt idx="1">
                  <c:v>22.173913043478265</c:v>
                </c:pt>
                <c:pt idx="2">
                  <c:v>21.794871794871796</c:v>
                </c:pt>
                <c:pt idx="3">
                  <c:v>21.794871794871796</c:v>
                </c:pt>
                <c:pt idx="4">
                  <c:v>12.592592592592593</c:v>
                </c:pt>
                <c:pt idx="5">
                  <c:v>12.820512820512821</c:v>
                </c:pt>
                <c:pt idx="6">
                  <c:v>18.823529411764707</c:v>
                </c:pt>
                <c:pt idx="7">
                  <c:v>47.058823529411768</c:v>
                </c:pt>
                <c:pt idx="8">
                  <c:v>48.235294117647058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3-D8EC-4987-A589-36E0C4933A12}"/>
            </c:ext>
          </c:extLst>
        </c:ser>
        <c:ser>
          <c:idx val="4"/>
          <c:order val="4"/>
          <c:tx>
            <c:strRef>
              <c:f>'TechAnnex - Figures'!$P$150</c:f>
              <c:strCache>
                <c:ptCount val="1"/>
                <c:pt idx="0">
                  <c:v>Carbon (NZ ETS cost)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multiLvlStrRef>
              <c:f>'TechAnnex - Figures'!$J$174:$K$182</c:f>
              <c:multiLvlStrCache>
                <c:ptCount val="9"/>
                <c:lvl>
                  <c:pt idx="0">
                    <c:v>Electrode Boiler</c:v>
                  </c:pt>
                  <c:pt idx="1">
                    <c:v>Steam-generating heat pump</c:v>
                  </c:pt>
                  <c:pt idx="2">
                    <c:v>Biomass Boiler</c:v>
                  </c:pt>
                  <c:pt idx="3">
                    <c:v>Coal to Biomass Boiler Conversion</c:v>
                  </c:pt>
                  <c:pt idx="4">
                    <c:v>Heat Pump</c:v>
                  </c:pt>
                  <c:pt idx="5">
                    <c:v>Coal Boiler</c:v>
                  </c:pt>
                  <c:pt idx="6">
                    <c:v>Gas Boiler</c:v>
                  </c:pt>
                  <c:pt idx="7">
                    <c:v>Diesel Boiler</c:v>
                  </c:pt>
                  <c:pt idx="8">
                    <c:v>LPG Boiler</c:v>
                  </c:pt>
                </c:lvl>
                <c:lvl>
                  <c:pt idx="0">
                    <c:v>Renewable</c:v>
                  </c:pt>
                  <c:pt idx="5">
                    <c:v>Existing fossil 
(opex only)</c:v>
                  </c:pt>
                </c:lvl>
              </c:multiLvlStrCache>
            </c:multiLvlStrRef>
          </c:cat>
          <c:val>
            <c:numRef>
              <c:f>'TechAnnex - Figures'!$P$174:$P$182</c:f>
              <c:numCache>
                <c:formatCode>"$"#,##0.0;[Red]\-"$"#,##0.0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8.6951923076923094</c:v>
                </c:pt>
                <c:pt idx="6">
                  <c:v>4.7823529411764714</c:v>
                </c:pt>
                <c:pt idx="7">
                  <c:v>6.172046886733682</c:v>
                </c:pt>
                <c:pt idx="8">
                  <c:v>5.3650014602248266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8EC-4987-A589-36E0C4933A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037174975"/>
        <c:axId val="1037175935"/>
        <c:extLst/>
      </c:barChart>
      <c:catAx>
        <c:axId val="1037174975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rgbClr val="003A5D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37175935"/>
        <c:crosses val="autoZero"/>
        <c:auto val="1"/>
        <c:lblAlgn val="ctr"/>
        <c:lblOffset val="100"/>
        <c:noMultiLvlLbl val="0"/>
      </c:catAx>
      <c:valAx>
        <c:axId val="1037175935"/>
        <c:scaling>
          <c:orientation val="minMax"/>
          <c:max val="61"/>
          <c:min val="0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low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rgbClr val="003A5D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3717497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rgbClr val="003A5D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rgbClr val="003A5D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areaChart>
        <c:grouping val="stacked"/>
        <c:varyColors val="0"/>
        <c:ser>
          <c:idx val="0"/>
          <c:order val="0"/>
          <c:tx>
            <c:strRef>
              <c:f>'TechAnnex - Figures'!$I$312</c:f>
              <c:strCache>
                <c:ptCount val="1"/>
                <c:pt idx="0">
                  <c:v>Residential</c:v>
                </c:pt>
              </c:strCache>
            </c:strRef>
          </c:tx>
          <c:spPr>
            <a:solidFill>
              <a:srgbClr val="0061A3"/>
            </a:solidFill>
            <a:ln w="25400">
              <a:noFill/>
            </a:ln>
            <a:effectLst/>
          </c:spPr>
          <c:cat>
            <c:numRef>
              <c:f>'TechAnnex - Figures'!$J$311:$AR$311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'TechAnnex - Figures'!$J$312:$AR$312</c:f>
              <c:numCache>
                <c:formatCode>0.00</c:formatCode>
                <c:ptCount val="35"/>
                <c:pt idx="0">
                  <c:v>0.62698148033261258</c:v>
                </c:pt>
                <c:pt idx="1">
                  <c:v>0.53149481134396637</c:v>
                </c:pt>
                <c:pt idx="2">
                  <c:v>0.44812425526500199</c:v>
                </c:pt>
                <c:pt idx="3">
                  <c:v>0.42093291709474501</c:v>
                </c:pt>
                <c:pt idx="4">
                  <c:v>0.43454491738212375</c:v>
                </c:pt>
                <c:pt idx="5">
                  <c:v>0.42790017736734198</c:v>
                </c:pt>
                <c:pt idx="6">
                  <c:v>0.43458084959204046</c:v>
                </c:pt>
                <c:pt idx="7">
                  <c:v>0.4551561846392238</c:v>
                </c:pt>
                <c:pt idx="8">
                  <c:v>0.47084828864992839</c:v>
                </c:pt>
                <c:pt idx="9">
                  <c:v>0.47725758675227992</c:v>
                </c:pt>
                <c:pt idx="10">
                  <c:v>0.56030924449005703</c:v>
                </c:pt>
                <c:pt idx="11">
                  <c:v>0.52529728610920212</c:v>
                </c:pt>
                <c:pt idx="12">
                  <c:v>0.49467508852031083</c:v>
                </c:pt>
                <c:pt idx="13">
                  <c:v>0.5209514936123103</c:v>
                </c:pt>
                <c:pt idx="14">
                  <c:v>0.543816400242638</c:v>
                </c:pt>
                <c:pt idx="15">
                  <c:v>0.50762463040645367</c:v>
                </c:pt>
                <c:pt idx="16">
                  <c:v>0.51219219561865836</c:v>
                </c:pt>
                <c:pt idx="17">
                  <c:v>0.42977601705781832</c:v>
                </c:pt>
                <c:pt idx="18">
                  <c:v>0.40080322719234118</c:v>
                </c:pt>
                <c:pt idx="19">
                  <c:v>0.5013653411215836</c:v>
                </c:pt>
                <c:pt idx="20">
                  <c:v>0.44362837465340993</c:v>
                </c:pt>
                <c:pt idx="21">
                  <c:v>0.44237785447467176</c:v>
                </c:pt>
                <c:pt idx="22">
                  <c:v>0.45044797099342221</c:v>
                </c:pt>
                <c:pt idx="23">
                  <c:v>0.43058423050931516</c:v>
                </c:pt>
                <c:pt idx="24">
                  <c:v>0.45735587967676344</c:v>
                </c:pt>
                <c:pt idx="25">
                  <c:v>0.47672229141792988</c:v>
                </c:pt>
                <c:pt idx="26">
                  <c:v>0.44766859317870117</c:v>
                </c:pt>
                <c:pt idx="27">
                  <c:v>0.46313231940259819</c:v>
                </c:pt>
                <c:pt idx="28">
                  <c:v>0.4592588804474349</c:v>
                </c:pt>
                <c:pt idx="29">
                  <c:v>0.45061237381860852</c:v>
                </c:pt>
                <c:pt idx="30">
                  <c:v>0.47333649915089182</c:v>
                </c:pt>
                <c:pt idx="31">
                  <c:v>0.46844435733772188</c:v>
                </c:pt>
                <c:pt idx="32">
                  <c:v>0.44151014851780884</c:v>
                </c:pt>
                <c:pt idx="33">
                  <c:v>0.46015138822581148</c:v>
                </c:pt>
                <c:pt idx="34">
                  <c:v>0.46678399504100371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F2-4529-BA3C-B5D65ACB438C}"/>
            </c:ext>
          </c:extLst>
        </c:ser>
        <c:ser>
          <c:idx val="1"/>
          <c:order val="1"/>
          <c:tx>
            <c:strRef>
              <c:f>'TechAnnex - Figures'!$I$313</c:f>
              <c:strCache>
                <c:ptCount val="1"/>
                <c:pt idx="0">
                  <c:v>Commercial</c:v>
                </c:pt>
              </c:strCache>
            </c:strRef>
          </c:tx>
          <c:spPr>
            <a:solidFill>
              <a:schemeClr val="accent1"/>
            </a:solidFill>
            <a:ln w="25400">
              <a:noFill/>
            </a:ln>
            <a:effectLst/>
          </c:spPr>
          <c:cat>
            <c:numRef>
              <c:f>'TechAnnex - Figures'!$J$311:$AR$311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'TechAnnex - Figures'!$J$313:$AR$313</c:f>
              <c:numCache>
                <c:formatCode>0.00</c:formatCode>
                <c:ptCount val="35"/>
                <c:pt idx="0">
                  <c:v>0.80411267530437525</c:v>
                </c:pt>
                <c:pt idx="1">
                  <c:v>0.80777725874077078</c:v>
                </c:pt>
                <c:pt idx="2">
                  <c:v>0.92773471904497196</c:v>
                </c:pt>
                <c:pt idx="3">
                  <c:v>0.67259267999912853</c:v>
                </c:pt>
                <c:pt idx="4">
                  <c:v>0.8956397562862809</c:v>
                </c:pt>
                <c:pt idx="5">
                  <c:v>0.81254950092313138</c:v>
                </c:pt>
                <c:pt idx="6">
                  <c:v>0.71964109172306834</c:v>
                </c:pt>
                <c:pt idx="7">
                  <c:v>0.70411955146464134</c:v>
                </c:pt>
                <c:pt idx="8">
                  <c:v>0.72717647675480035</c:v>
                </c:pt>
                <c:pt idx="9">
                  <c:v>0.72221467705313125</c:v>
                </c:pt>
                <c:pt idx="10">
                  <c:v>0.75218892945921956</c:v>
                </c:pt>
                <c:pt idx="11">
                  <c:v>0.76407343049237331</c:v>
                </c:pt>
                <c:pt idx="12">
                  <c:v>0.75079818271144849</c:v>
                </c:pt>
                <c:pt idx="13">
                  <c:v>0.87496442639815419</c:v>
                </c:pt>
                <c:pt idx="14">
                  <c:v>0.94387801380142566</c:v>
                </c:pt>
                <c:pt idx="15">
                  <c:v>0.90667172119449635</c:v>
                </c:pt>
                <c:pt idx="16">
                  <c:v>0.81270526119234099</c:v>
                </c:pt>
                <c:pt idx="17">
                  <c:v>0.79258185897312539</c:v>
                </c:pt>
                <c:pt idx="18">
                  <c:v>0.80062208124480894</c:v>
                </c:pt>
                <c:pt idx="19">
                  <c:v>0.74899603268169168</c:v>
                </c:pt>
                <c:pt idx="20">
                  <c:v>0.79964755771545959</c:v>
                </c:pt>
                <c:pt idx="21">
                  <c:v>0.76812231245694029</c:v>
                </c:pt>
                <c:pt idx="22">
                  <c:v>0.84471290265416188</c:v>
                </c:pt>
                <c:pt idx="23">
                  <c:v>0.851276858887415</c:v>
                </c:pt>
                <c:pt idx="24">
                  <c:v>0.89435421024251238</c:v>
                </c:pt>
                <c:pt idx="25">
                  <c:v>0.94687742846718581</c:v>
                </c:pt>
                <c:pt idx="26">
                  <c:v>0.92718906616111496</c:v>
                </c:pt>
                <c:pt idx="27">
                  <c:v>0.98142751403416328</c:v>
                </c:pt>
                <c:pt idx="28">
                  <c:v>0.93877225136042208</c:v>
                </c:pt>
                <c:pt idx="29">
                  <c:v>1.1225084145148154</c:v>
                </c:pt>
                <c:pt idx="30">
                  <c:v>1.0303978422545135</c:v>
                </c:pt>
                <c:pt idx="31">
                  <c:v>1.0498667840172626</c:v>
                </c:pt>
                <c:pt idx="32">
                  <c:v>1.2030740870968912</c:v>
                </c:pt>
                <c:pt idx="33">
                  <c:v>1.0713312492438911</c:v>
                </c:pt>
                <c:pt idx="34">
                  <c:v>0.99554424124892538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DF2-4529-BA3C-B5D65ACB43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67391375"/>
        <c:axId val="1138741055"/>
      </c:areaChart>
      <c:catAx>
        <c:axId val="1167391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D9D9D9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38741055"/>
        <c:crosses val="autoZero"/>
        <c:auto val="1"/>
        <c:lblAlgn val="ctr"/>
        <c:lblOffset val="100"/>
        <c:tickLblSkip val="5"/>
        <c:noMultiLvlLbl val="0"/>
      </c:catAx>
      <c:valAx>
        <c:axId val="11387410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206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b="1">
                    <a:solidFill>
                      <a:srgbClr val="002060"/>
                    </a:solidFill>
                  </a:rPr>
                  <a:t>MtCO</a:t>
                </a:r>
                <a:r>
                  <a:rPr lang="en-NZ" b="1" baseline="-25000">
                    <a:solidFill>
                      <a:srgbClr val="002060"/>
                    </a:solidFill>
                  </a:rPr>
                  <a:t>2</a:t>
                </a:r>
                <a:r>
                  <a:rPr lang="en-NZ" b="1">
                    <a:solidFill>
                      <a:srgbClr val="002060"/>
                    </a:solidFill>
                  </a:rPr>
                  <a:t>e</a:t>
                </a:r>
              </a:p>
            </c:rich>
          </c:tx>
          <c:layout>
            <c:manualLayout>
              <c:xMode val="edge"/>
              <c:yMode val="edge"/>
              <c:x val="1.1019240694457522E-2"/>
              <c:y val="0.2549270282926386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206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" sourceLinked="0"/>
        <c:majorTickMark val="none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67391375"/>
        <c:crosses val="autoZero"/>
        <c:crossBetween val="midCat"/>
        <c:majorUnit val="0.5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2556137750524222"/>
          <c:y val="0.91168296270658478"/>
          <c:w val="0.36111239387205596"/>
          <c:h val="8.484502546425859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rgbClr val="00206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areaChart>
        <c:grouping val="stacked"/>
        <c:varyColors val="0"/>
        <c:ser>
          <c:idx val="0"/>
          <c:order val="0"/>
          <c:tx>
            <c:strRef>
              <c:f>'TechAnnex - Figures'!$I$333</c:f>
              <c:strCache>
                <c:ptCount val="1"/>
                <c:pt idx="0">
                  <c:v>Gaseous fuels</c:v>
                </c:pt>
              </c:strCache>
            </c:strRef>
          </c:tx>
          <c:spPr>
            <a:solidFill>
              <a:srgbClr val="0061A3"/>
            </a:solidFill>
            <a:ln>
              <a:noFill/>
            </a:ln>
            <a:effectLst/>
          </c:spPr>
          <c:cat>
            <c:numRef>
              <c:f>'TechAnnex - Figures'!$J$332:$AS$332</c:f>
              <c:numCache>
                <c:formatCode>General</c:formatCode>
                <c:ptCount val="3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</c:numCache>
            </c:numRef>
          </c:cat>
          <c:val>
            <c:numRef>
              <c:f>'TechAnnex - Figures'!$J$333:$AS$333</c:f>
              <c:numCache>
                <c:formatCode>_(* #,##0.00_);_(* \(#,##0.00\);_(* "-"??_);_(@_)</c:formatCode>
                <c:ptCount val="36"/>
                <c:pt idx="0">
                  <c:v>3.0023833760851248</c:v>
                </c:pt>
                <c:pt idx="1">
                  <c:v>3.6722152470118812</c:v>
                </c:pt>
                <c:pt idx="2">
                  <c:v>3.962390479816797</c:v>
                </c:pt>
                <c:pt idx="3">
                  <c:v>3.6464566436394681</c:v>
                </c:pt>
                <c:pt idx="4">
                  <c:v>2.907452289745037</c:v>
                </c:pt>
                <c:pt idx="5">
                  <c:v>2.4316213888426441</c:v>
                </c:pt>
                <c:pt idx="6">
                  <c:v>3.3823972702436942</c:v>
                </c:pt>
                <c:pt idx="7">
                  <c:v>4.7494681619713042</c:v>
                </c:pt>
                <c:pt idx="8">
                  <c:v>3.6446641720546582</c:v>
                </c:pt>
                <c:pt idx="9">
                  <c:v>4.5715897948914499</c:v>
                </c:pt>
                <c:pt idx="10">
                  <c:v>4.45900771989416</c:v>
                </c:pt>
                <c:pt idx="11">
                  <c:v>5.4636583185027803</c:v>
                </c:pt>
                <c:pt idx="12">
                  <c:v>4.6568112269559618</c:v>
                </c:pt>
                <c:pt idx="13">
                  <c:v>4.3619818290520183</c:v>
                </c:pt>
                <c:pt idx="14">
                  <c:v>3.0341034914697071</c:v>
                </c:pt>
                <c:pt idx="15">
                  <c:v>4.0269255594186708</c:v>
                </c:pt>
                <c:pt idx="16">
                  <c:v>4.1165669854726525</c:v>
                </c:pt>
                <c:pt idx="17">
                  <c:v>4.8319502211097225</c:v>
                </c:pt>
                <c:pt idx="18">
                  <c:v>4.4339857940815257</c:v>
                </c:pt>
                <c:pt idx="19">
                  <c:v>3.6885567407088895</c:v>
                </c:pt>
                <c:pt idx="20">
                  <c:v>4.2820249060496964</c:v>
                </c:pt>
                <c:pt idx="21">
                  <c:v>3.5193696500261367</c:v>
                </c:pt>
                <c:pt idx="22">
                  <c:v>3.7402999527158194</c:v>
                </c:pt>
                <c:pt idx="23">
                  <c:v>3.5804584580221324</c:v>
                </c:pt>
                <c:pt idx="24">
                  <c:v>3.0204077680865047</c:v>
                </c:pt>
                <c:pt idx="25">
                  <c:v>2.9519261958010818</c:v>
                </c:pt>
                <c:pt idx="26">
                  <c:v>2.6098468204395888</c:v>
                </c:pt>
                <c:pt idx="27">
                  <c:v>3.0963602285979097</c:v>
                </c:pt>
                <c:pt idx="28">
                  <c:v>2.5267249676695802</c:v>
                </c:pt>
                <c:pt idx="29">
                  <c:v>2.570582266519748</c:v>
                </c:pt>
                <c:pt idx="30">
                  <c:v>2.8081747363671981</c:v>
                </c:pt>
                <c:pt idx="31">
                  <c:v>2.2165484401066662</c:v>
                </c:pt>
                <c:pt idx="32">
                  <c:v>2.165520099477007</c:v>
                </c:pt>
                <c:pt idx="33" formatCode="0.00">
                  <c:v>2.203482511154967</c:v>
                </c:pt>
                <c:pt idx="34">
                  <c:v>1.9665762812908978</c:v>
                </c:pt>
                <c:pt idx="35">
                  <c:v>1.7595229072595038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77-4884-94A0-05ADC1F9B871}"/>
            </c:ext>
          </c:extLst>
        </c:ser>
        <c:ser>
          <c:idx val="1"/>
          <c:order val="1"/>
          <c:tx>
            <c:strRef>
              <c:f>'TechAnnex - Figures'!$I$334</c:f>
              <c:strCache>
                <c:ptCount val="1"/>
                <c:pt idx="0">
                  <c:v>Solid fuels</c:v>
                </c:pt>
              </c:strCache>
            </c:strRef>
          </c:tx>
          <c:spPr>
            <a:solidFill>
              <a:srgbClr val="FEA54A"/>
            </a:solidFill>
            <a:ln>
              <a:noFill/>
            </a:ln>
            <a:effectLst/>
          </c:spPr>
          <c:cat>
            <c:numRef>
              <c:f>'TechAnnex - Figures'!$J$332:$AS$332</c:f>
              <c:numCache>
                <c:formatCode>General</c:formatCode>
                <c:ptCount val="3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</c:numCache>
            </c:numRef>
          </c:cat>
          <c:val>
            <c:numRef>
              <c:f>'TechAnnex - Figures'!$J$334:$AS$334</c:f>
              <c:numCache>
                <c:formatCode>_(* #,##0.00_);_(* \(#,##0.00\);_(* "-"??_);_(@_)</c:formatCode>
                <c:ptCount val="36"/>
                <c:pt idx="0">
                  <c:v>0.4768613159568606</c:v>
                </c:pt>
                <c:pt idx="1">
                  <c:v>0.22214150788685572</c:v>
                </c:pt>
                <c:pt idx="2">
                  <c:v>0.88760146265642315</c:v>
                </c:pt>
                <c:pt idx="3">
                  <c:v>0.43346223161061703</c:v>
                </c:pt>
                <c:pt idx="4">
                  <c:v>0.37817882504146272</c:v>
                </c:pt>
                <c:pt idx="5">
                  <c:v>0.55473409687833086</c:v>
                </c:pt>
                <c:pt idx="6">
                  <c:v>0.60811689280436243</c:v>
                </c:pt>
                <c:pt idx="7">
                  <c:v>1.1858063764537083</c:v>
                </c:pt>
                <c:pt idx="8">
                  <c:v>0.75936040508477687</c:v>
                </c:pt>
                <c:pt idx="9">
                  <c:v>1.1050304207905466</c:v>
                </c:pt>
                <c:pt idx="10">
                  <c:v>0.8916573733447869</c:v>
                </c:pt>
                <c:pt idx="11">
                  <c:v>1.3658640949539509</c:v>
                </c:pt>
                <c:pt idx="12">
                  <c:v>1.3698920053869179</c:v>
                </c:pt>
                <c:pt idx="13">
                  <c:v>2.9985717092267921</c:v>
                </c:pt>
                <c:pt idx="14">
                  <c:v>3.9271780251947699</c:v>
                </c:pt>
                <c:pt idx="15">
                  <c:v>4.9773451062809206</c:v>
                </c:pt>
                <c:pt idx="16">
                  <c:v>4.7067731418213894</c:v>
                </c:pt>
                <c:pt idx="17">
                  <c:v>2.4199142334663182</c:v>
                </c:pt>
                <c:pt idx="18">
                  <c:v>3.9955772324087229</c:v>
                </c:pt>
                <c:pt idx="19">
                  <c:v>2.563115845182502</c:v>
                </c:pt>
                <c:pt idx="20">
                  <c:v>1.281099619080555</c:v>
                </c:pt>
                <c:pt idx="21">
                  <c:v>1.52526505572169</c:v>
                </c:pt>
                <c:pt idx="22">
                  <c:v>2.7096048194896651</c:v>
                </c:pt>
                <c:pt idx="23">
                  <c:v>1.623003636292347</c:v>
                </c:pt>
                <c:pt idx="24">
                  <c:v>1.2213472145954349</c:v>
                </c:pt>
                <c:pt idx="25">
                  <c:v>1.1083483733574739</c:v>
                </c:pt>
                <c:pt idx="26">
                  <c:v>0.44766271200003105</c:v>
                </c:pt>
                <c:pt idx="27">
                  <c:v>0.52495383148381203</c:v>
                </c:pt>
                <c:pt idx="28">
                  <c:v>0.94569553306987497</c:v>
                </c:pt>
                <c:pt idx="29">
                  <c:v>1.4964670350390452</c:v>
                </c:pt>
                <c:pt idx="30">
                  <c:v>1.5999896661029149</c:v>
                </c:pt>
                <c:pt idx="31">
                  <c:v>2.3565898113843691</c:v>
                </c:pt>
                <c:pt idx="32">
                  <c:v>0.7191345110194407</c:v>
                </c:pt>
                <c:pt idx="33" formatCode="0.00">
                  <c:v>0.52972509820219427</c:v>
                </c:pt>
                <c:pt idx="34">
                  <c:v>1.7195850494335598</c:v>
                </c:pt>
                <c:pt idx="35">
                  <c:v>1.0730228885030557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677-4884-94A0-05ADC1F9B871}"/>
            </c:ext>
          </c:extLst>
        </c:ser>
        <c:ser>
          <c:idx val="2"/>
          <c:order val="2"/>
          <c:tx>
            <c:strRef>
              <c:f>'TechAnnex - Figures'!$I$335</c:f>
              <c:strCache>
                <c:ptCount val="1"/>
                <c:pt idx="0">
                  <c:v>Other fuels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numRef>
              <c:f>'TechAnnex - Figures'!$J$332:$AS$332</c:f>
              <c:numCache>
                <c:formatCode>General</c:formatCode>
                <c:ptCount val="3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</c:numCache>
            </c:numRef>
          </c:cat>
          <c:val>
            <c:numRef>
              <c:f>'TechAnnex - Figures'!$J$335:$AS$335</c:f>
              <c:numCache>
                <c:formatCode>_(* #,##0.00_);_(* \(#,##0.00\);_(* "-"??_);_(@_)</c:formatCode>
                <c:ptCount val="36"/>
                <c:pt idx="0">
                  <c:v>1.0617618583612499E-2</c:v>
                </c:pt>
                <c:pt idx="1">
                  <c:v>2.2740719222441464E-2</c:v>
                </c:pt>
                <c:pt idx="2">
                  <c:v>0.18430001911988836</c:v>
                </c:pt>
                <c:pt idx="3">
                  <c:v>5.5944688201644596E-2</c:v>
                </c:pt>
                <c:pt idx="4">
                  <c:v>1.8968088195576854E-2</c:v>
                </c:pt>
                <c:pt idx="5">
                  <c:v>4.5341083047121124E-2</c:v>
                </c:pt>
                <c:pt idx="6">
                  <c:v>1.7679153722916501E-2</c:v>
                </c:pt>
                <c:pt idx="7">
                  <c:v>1.3031010450566572E-4</c:v>
                </c:pt>
                <c:pt idx="8">
                  <c:v>2.9023011892343347E-3</c:v>
                </c:pt>
                <c:pt idx="9">
                  <c:v>9.0757203443449301E-5</c:v>
                </c:pt>
                <c:pt idx="10">
                  <c:v>5.9339013127031901E-5</c:v>
                </c:pt>
                <c:pt idx="11">
                  <c:v>4.2411496482E-5</c:v>
                </c:pt>
                <c:pt idx="12">
                  <c:v>5.184039348496908E-5</c:v>
                </c:pt>
                <c:pt idx="13">
                  <c:v>1.7761329352645901E-2</c:v>
                </c:pt>
                <c:pt idx="14">
                  <c:v>2.151649849816652E-2</c:v>
                </c:pt>
                <c:pt idx="15">
                  <c:v>3.3567073423473137E-3</c:v>
                </c:pt>
                <c:pt idx="16">
                  <c:v>2.0247631627550909E-2</c:v>
                </c:pt>
                <c:pt idx="17">
                  <c:v>1.2546095276680389E-3</c:v>
                </c:pt>
                <c:pt idx="18">
                  <c:v>0.11075596961991939</c:v>
                </c:pt>
                <c:pt idx="19">
                  <c:v>7.973737651336783E-3</c:v>
                </c:pt>
                <c:pt idx="20">
                  <c:v>1.8707308940697776E-3</c:v>
                </c:pt>
                <c:pt idx="21">
                  <c:v>1.4973577878374502E-3</c:v>
                </c:pt>
                <c:pt idx="22">
                  <c:v>2.9095270011876223E-3</c:v>
                </c:pt>
                <c:pt idx="23">
                  <c:v>2.8631784026408994E-3</c:v>
                </c:pt>
                <c:pt idx="24">
                  <c:v>2.7177141078333126E-3</c:v>
                </c:pt>
                <c:pt idx="25">
                  <c:v>1.0138451455718269E-3</c:v>
                </c:pt>
                <c:pt idx="26">
                  <c:v>2.7156689920908835E-3</c:v>
                </c:pt>
                <c:pt idx="27">
                  <c:v>4.3191364458135357E-3</c:v>
                </c:pt>
                <c:pt idx="28">
                  <c:v>8.651472446882422E-3</c:v>
                </c:pt>
                <c:pt idx="29">
                  <c:v>2.7895468084739323E-3</c:v>
                </c:pt>
                <c:pt idx="30">
                  <c:v>9.9561205883248072E-2</c:v>
                </c:pt>
                <c:pt idx="31">
                  <c:v>2.1476909527416672E-2</c:v>
                </c:pt>
                <c:pt idx="32">
                  <c:v>6.3033328624076349E-3</c:v>
                </c:pt>
                <c:pt idx="33" formatCode="0.00">
                  <c:v>4.2078709825781038E-3</c:v>
                </c:pt>
                <c:pt idx="34">
                  <c:v>2.1810228879798752E-2</c:v>
                </c:pt>
                <c:pt idx="35">
                  <c:v>5.2615640583931764E-3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677-4884-94A0-05ADC1F9B871}"/>
            </c:ext>
          </c:extLst>
        </c:ser>
        <c:ser>
          <c:idx val="3"/>
          <c:order val="3"/>
          <c:tx>
            <c:strRef>
              <c:f>'TechAnnex - Figures'!$I$336</c:f>
              <c:strCache>
                <c:ptCount val="1"/>
                <c:pt idx="0">
                  <c:v>Geothermal</c:v>
                </c:pt>
              </c:strCache>
            </c:strRef>
          </c:tx>
          <c:spPr>
            <a:solidFill>
              <a:srgbClr val="EF4E7E"/>
            </a:solidFill>
            <a:ln>
              <a:noFill/>
            </a:ln>
            <a:effectLst/>
          </c:spPr>
          <c:cat>
            <c:numRef>
              <c:f>'TechAnnex - Figures'!$J$332:$AS$332</c:f>
              <c:numCache>
                <c:formatCode>General</c:formatCode>
                <c:ptCount val="3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</c:numCache>
            </c:numRef>
          </c:cat>
          <c:val>
            <c:numRef>
              <c:f>'TechAnnex - Figures'!$J$336:$AS$336</c:f>
              <c:numCache>
                <c:formatCode>_(* #,##0.00_);_(* \(#,##0.00\);_(* "-"??_);_(@_)</c:formatCode>
                <c:ptCount val="36"/>
                <c:pt idx="0">
                  <c:v>0.28336760999999999</c:v>
                </c:pt>
                <c:pt idx="1">
                  <c:v>0.2918926</c:v>
                </c:pt>
                <c:pt idx="2">
                  <c:v>0.29383130000000002</c:v>
                </c:pt>
                <c:pt idx="3">
                  <c:v>0.3100117</c:v>
                </c:pt>
                <c:pt idx="4">
                  <c:v>0.3027493</c:v>
                </c:pt>
                <c:pt idx="5">
                  <c:v>0.29548259999999998</c:v>
                </c:pt>
                <c:pt idx="6">
                  <c:v>0.4037944</c:v>
                </c:pt>
                <c:pt idx="7">
                  <c:v>0.34787779999999996</c:v>
                </c:pt>
                <c:pt idx="8">
                  <c:v>0.436563701532444</c:v>
                </c:pt>
                <c:pt idx="9">
                  <c:v>0.40781244685360402</c:v>
                </c:pt>
                <c:pt idx="10">
                  <c:v>0.42584711419954308</c:v>
                </c:pt>
                <c:pt idx="11">
                  <c:v>0.33724545761330288</c:v>
                </c:pt>
                <c:pt idx="12">
                  <c:v>0.38541692365503749</c:v>
                </c:pt>
                <c:pt idx="13">
                  <c:v>0.34092294076905949</c:v>
                </c:pt>
                <c:pt idx="14">
                  <c:v>0.34602827867798719</c:v>
                </c:pt>
                <c:pt idx="15">
                  <c:v>0.33197459870883594</c:v>
                </c:pt>
                <c:pt idx="16">
                  <c:v>0.37678699180310771</c:v>
                </c:pt>
                <c:pt idx="17">
                  <c:v>0.3433553825187356</c:v>
                </c:pt>
                <c:pt idx="18">
                  <c:v>0.52869859329695357</c:v>
                </c:pt>
                <c:pt idx="19">
                  <c:v>0.74480338242156285</c:v>
                </c:pt>
                <c:pt idx="20">
                  <c:v>0.766887417167049</c:v>
                </c:pt>
                <c:pt idx="21">
                  <c:v>0.75982718856583098</c:v>
                </c:pt>
                <c:pt idx="22">
                  <c:v>0.75352391989212997</c:v>
                </c:pt>
                <c:pt idx="23">
                  <c:v>0.756372517446807</c:v>
                </c:pt>
                <c:pt idx="24">
                  <c:v>0.77141952999999996</c:v>
                </c:pt>
                <c:pt idx="25">
                  <c:v>0.81256916999999995</c:v>
                </c:pt>
                <c:pt idx="26">
                  <c:v>0.72086292976760291</c:v>
                </c:pt>
                <c:pt idx="27">
                  <c:v>0.67255436811864311</c:v>
                </c:pt>
                <c:pt idx="28">
                  <c:v>0.61411758083911105</c:v>
                </c:pt>
                <c:pt idx="29">
                  <c:v>0.60275270263707692</c:v>
                </c:pt>
                <c:pt idx="30">
                  <c:v>0.56653227002678896</c:v>
                </c:pt>
                <c:pt idx="31">
                  <c:v>0.54615191000000096</c:v>
                </c:pt>
                <c:pt idx="32">
                  <c:v>0.54073015000000002</c:v>
                </c:pt>
                <c:pt idx="33" formatCode="0.00">
                  <c:v>0.475307270000001</c:v>
                </c:pt>
                <c:pt idx="34">
                  <c:v>0.47839831999999999</c:v>
                </c:pt>
                <c:pt idx="35">
                  <c:v>0.49006887012438299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677-4884-94A0-05ADC1F9B8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37328752"/>
        <c:axId val="1326362911"/>
      </c:areaChart>
      <c:catAx>
        <c:axId val="1637328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26362911"/>
        <c:crosses val="autoZero"/>
        <c:auto val="1"/>
        <c:lblAlgn val="ctr"/>
        <c:lblOffset val="100"/>
        <c:tickLblSkip val="5"/>
        <c:noMultiLvlLbl val="0"/>
      </c:catAx>
      <c:valAx>
        <c:axId val="13263629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50" b="1" i="0" u="none" strike="noStrike" kern="1200" baseline="0">
                    <a:solidFill>
                      <a:srgbClr val="00206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050" b="1" baseline="0">
                    <a:solidFill>
                      <a:srgbClr val="002060"/>
                    </a:solidFill>
                  </a:rPr>
                  <a:t>MtCO</a:t>
                </a:r>
                <a:r>
                  <a:rPr lang="en-NZ" sz="1050" b="1" baseline="-25000">
                    <a:solidFill>
                      <a:srgbClr val="002060"/>
                    </a:solidFill>
                  </a:rPr>
                  <a:t>2</a:t>
                </a:r>
                <a:r>
                  <a:rPr lang="en-NZ" sz="1050" b="1" baseline="0">
                    <a:solidFill>
                      <a:srgbClr val="002060"/>
                    </a:solidFill>
                  </a:rPr>
                  <a:t>e</a:t>
                </a:r>
                <a:endParaRPr lang="en-NZ" sz="1050" b="1">
                  <a:solidFill>
                    <a:srgbClr val="002060"/>
                  </a:solidFill>
                </a:endParaRPr>
              </a:p>
            </c:rich>
          </c:tx>
          <c:layout>
            <c:manualLayout>
              <c:xMode val="edge"/>
              <c:yMode val="edge"/>
              <c:x val="1.5967970515813511E-2"/>
              <c:y val="0.2781681095545411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50" b="1" i="0" u="none" strike="noStrike" kern="1200" baseline="0">
                  <a:solidFill>
                    <a:srgbClr val="002060"/>
                  </a:solidFill>
                  <a:latin typeface="+mn-lt"/>
                  <a:ea typeface="+mn-ea"/>
                  <a:cs typeface="+mn-cs"/>
                </a:defRPr>
              </a:pPr>
              <a:endParaRPr lang="en-NZ"/>
            </a:p>
          </c:txPr>
        </c:title>
        <c:numFmt formatCode="_(* #,##0_);_(* \(#,##0\);_(* &quot;-&quot;_);_(@_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37328752"/>
        <c:crosses val="autoZero"/>
        <c:crossBetween val="midCat"/>
        <c:majorUnit val="2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475864019991513"/>
          <c:y val="0.91200528766021038"/>
          <c:w val="0.75273117806381984"/>
          <c:h val="8.799471233978964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rgbClr val="00206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54810311643983"/>
          <c:y val="5.3527980535279802E-2"/>
          <c:w val="0.82890551388946354"/>
          <c:h val="0.65487833523883854"/>
        </c:manualLayout>
      </c:layout>
      <c:areaChart>
        <c:grouping val="stacked"/>
        <c:varyColors val="0"/>
        <c:ser>
          <c:idx val="3"/>
          <c:order val="0"/>
          <c:tx>
            <c:strRef>
              <c:f>'TechAnnex - Figures'!$I$376</c:f>
              <c:strCache>
                <c:ptCount val="1"/>
                <c:pt idx="0">
                  <c:v>Fugitive emissions</c:v>
                </c:pt>
              </c:strCache>
            </c:strRef>
          </c:tx>
          <c:spPr>
            <a:solidFill>
              <a:schemeClr val="accent4"/>
            </a:solidFill>
            <a:ln w="25400">
              <a:noFill/>
            </a:ln>
            <a:effectLst/>
          </c:spPr>
          <c:cat>
            <c:numRef>
              <c:f>'TechAnnex - Figures'!$J$372:$AR$372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'TechAnnex - Figures'!$J$376:$AR$376</c:f>
              <c:numCache>
                <c:formatCode>_(* #,##0.00_);_(* \(#,##0.00\);_(* "-"??_);_(@_)</c:formatCode>
                <c:ptCount val="35"/>
                <c:pt idx="0">
                  <c:v>1.2724615114193127</c:v>
                </c:pt>
                <c:pt idx="1">
                  <c:v>1.3410199034255124</c:v>
                </c:pt>
                <c:pt idx="2">
                  <c:v>1.2816654640720371</c:v>
                </c:pt>
                <c:pt idx="3">
                  <c:v>1.325838202022499</c:v>
                </c:pt>
                <c:pt idx="4">
                  <c:v>1.4323020113839844</c:v>
                </c:pt>
                <c:pt idx="5">
                  <c:v>1.1912100958904555</c:v>
                </c:pt>
                <c:pt idx="6">
                  <c:v>1.5247092542588681</c:v>
                </c:pt>
                <c:pt idx="7">
                  <c:v>1.6027721734714082</c:v>
                </c:pt>
                <c:pt idx="8">
                  <c:v>1.4946821139360471</c:v>
                </c:pt>
                <c:pt idx="9">
                  <c:v>1.4149109931311465</c:v>
                </c:pt>
                <c:pt idx="10">
                  <c:v>1.2987222490806678</c:v>
                </c:pt>
                <c:pt idx="11">
                  <c:v>1.4466709667433042</c:v>
                </c:pt>
                <c:pt idx="12">
                  <c:v>1.2576203616737571</c:v>
                </c:pt>
                <c:pt idx="13">
                  <c:v>1.1797245756666106</c:v>
                </c:pt>
                <c:pt idx="14">
                  <c:v>1.4605821626776609</c:v>
                </c:pt>
                <c:pt idx="15">
                  <c:v>1.6672822382556711</c:v>
                </c:pt>
                <c:pt idx="16">
                  <c:v>2.0347842704367913</c:v>
                </c:pt>
                <c:pt idx="17">
                  <c:v>1.8748462710569647</c:v>
                </c:pt>
                <c:pt idx="18">
                  <c:v>1.6563662916930297</c:v>
                </c:pt>
                <c:pt idx="19">
                  <c:v>1.7171109935985645</c:v>
                </c:pt>
                <c:pt idx="20">
                  <c:v>2.1419457219415903</c:v>
                </c:pt>
                <c:pt idx="21">
                  <c:v>1.9933904649000622</c:v>
                </c:pt>
                <c:pt idx="22">
                  <c:v>1.4608772001214345</c:v>
                </c:pt>
                <c:pt idx="23">
                  <c:v>1.0537778687763231</c:v>
                </c:pt>
                <c:pt idx="24">
                  <c:v>1.1567910452403367</c:v>
                </c:pt>
                <c:pt idx="25">
                  <c:v>1.268128237236037</c:v>
                </c:pt>
                <c:pt idx="26">
                  <c:v>1.0841566665509277</c:v>
                </c:pt>
                <c:pt idx="27">
                  <c:v>0.9292935755347268</c:v>
                </c:pt>
                <c:pt idx="28">
                  <c:v>0.88846805054549183</c:v>
                </c:pt>
                <c:pt idx="29">
                  <c:v>0.76931030476807583</c:v>
                </c:pt>
                <c:pt idx="30">
                  <c:v>0.66668972679236616</c:v>
                </c:pt>
                <c:pt idx="31">
                  <c:v>0.62569070512839764</c:v>
                </c:pt>
                <c:pt idx="32">
                  <c:v>0.77826450659142987</c:v>
                </c:pt>
                <c:pt idx="33">
                  <c:v>0.6970748625875004</c:v>
                </c:pt>
                <c:pt idx="34">
                  <c:v>0.73208538347658669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FB1-487B-9630-47ED61636C29}"/>
            </c:ext>
          </c:extLst>
        </c:ser>
        <c:ser>
          <c:idx val="2"/>
          <c:order val="1"/>
          <c:tx>
            <c:strRef>
              <c:f>'TechAnnex - Figures'!$I$373</c:f>
              <c:strCache>
                <c:ptCount val="1"/>
                <c:pt idx="0">
                  <c:v>Petroleum refining</c:v>
                </c:pt>
              </c:strCache>
            </c:strRef>
          </c:tx>
          <c:spPr>
            <a:solidFill>
              <a:srgbClr val="EF4D7F"/>
            </a:solidFill>
            <a:ln w="25400">
              <a:noFill/>
            </a:ln>
            <a:effectLst/>
          </c:spPr>
          <c:cat>
            <c:numRef>
              <c:f>'TechAnnex - Figures'!$J$372:$AR$372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'TechAnnex - Figures'!$J$373:$AR$373</c:f>
              <c:numCache>
                <c:formatCode>_(* #,##0.00_);_(* \(#,##0.00\);_(* "-"??_);_(@_)</c:formatCode>
                <c:ptCount val="35"/>
                <c:pt idx="0">
                  <c:v>0.78001388413998052</c:v>
                </c:pt>
                <c:pt idx="1">
                  <c:v>0.77504945643186485</c:v>
                </c:pt>
                <c:pt idx="2">
                  <c:v>0.76829822378371038</c:v>
                </c:pt>
                <c:pt idx="3">
                  <c:v>0.83324245136223885</c:v>
                </c:pt>
                <c:pt idx="4">
                  <c:v>0.83146127703706996</c:v>
                </c:pt>
                <c:pt idx="5">
                  <c:v>0.79696723397419877</c:v>
                </c:pt>
                <c:pt idx="6">
                  <c:v>0.80171308426817123</c:v>
                </c:pt>
                <c:pt idx="7">
                  <c:v>0.82931686079282774</c:v>
                </c:pt>
                <c:pt idx="8">
                  <c:v>0.85517639478447782</c:v>
                </c:pt>
                <c:pt idx="9">
                  <c:v>0.82068693961392269</c:v>
                </c:pt>
                <c:pt idx="10">
                  <c:v>0.81938393252574637</c:v>
                </c:pt>
                <c:pt idx="11">
                  <c:v>0.81516871945151081</c:v>
                </c:pt>
                <c:pt idx="12">
                  <c:v>0.84978400048465585</c:v>
                </c:pt>
                <c:pt idx="13">
                  <c:v>0.85157747008594742</c:v>
                </c:pt>
                <c:pt idx="14">
                  <c:v>0.8120303408290499</c:v>
                </c:pt>
                <c:pt idx="15">
                  <c:v>0.83753745966456739</c:v>
                </c:pt>
                <c:pt idx="16">
                  <c:v>0.9096630155350317</c:v>
                </c:pt>
                <c:pt idx="17">
                  <c:v>0.88140846293347841</c:v>
                </c:pt>
                <c:pt idx="18">
                  <c:v>0.89720418451643591</c:v>
                </c:pt>
                <c:pt idx="19">
                  <c:v>0.88045525778217248</c:v>
                </c:pt>
                <c:pt idx="20">
                  <c:v>0.887859208883233</c:v>
                </c:pt>
                <c:pt idx="21">
                  <c:v>0.89577743691232581</c:v>
                </c:pt>
                <c:pt idx="22">
                  <c:v>0.90057969948630134</c:v>
                </c:pt>
                <c:pt idx="23">
                  <c:v>0.8701928195136962</c:v>
                </c:pt>
                <c:pt idx="24">
                  <c:v>0.86186571343765195</c:v>
                </c:pt>
                <c:pt idx="25">
                  <c:v>0.91826478575476644</c:v>
                </c:pt>
                <c:pt idx="26">
                  <c:v>0.81150778629663589</c:v>
                </c:pt>
                <c:pt idx="27">
                  <c:v>0.80295694376834481</c:v>
                </c:pt>
                <c:pt idx="28">
                  <c:v>0.74706587825354676</c:v>
                </c:pt>
                <c:pt idx="29">
                  <c:v>0.83517084787188867</c:v>
                </c:pt>
                <c:pt idx="30">
                  <c:v>0.65387645992760723</c:v>
                </c:pt>
                <c:pt idx="31">
                  <c:v>0.690949642831861</c:v>
                </c:pt>
                <c:pt idx="32">
                  <c:v>0.16613825381817202</c:v>
                </c:pt>
                <c:pt idx="33">
                  <c:v>0</c:v>
                </c:pt>
                <c:pt idx="3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FB1-487B-9630-47ED61636C29}"/>
            </c:ext>
          </c:extLst>
        </c:ser>
        <c:ser>
          <c:idx val="0"/>
          <c:order val="2"/>
          <c:tx>
            <c:strRef>
              <c:f>'TechAnnex - Figures'!$I$374</c:f>
              <c:strCache>
                <c:ptCount val="1"/>
                <c:pt idx="0">
                  <c:v>Hydrogen production</c:v>
                </c:pt>
              </c:strCache>
            </c:strRef>
          </c:tx>
          <c:spPr>
            <a:solidFill>
              <a:srgbClr val="0061A3"/>
            </a:solidFill>
            <a:ln w="25400">
              <a:noFill/>
            </a:ln>
            <a:effectLst/>
          </c:spPr>
          <c:cat>
            <c:numRef>
              <c:f>'TechAnnex - Figures'!$J$372:$AR$372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'TechAnnex - Figures'!$J$374:$AR$374</c:f>
              <c:numCache>
                <c:formatCode>_(* #,##0.00_);_(* \(#,##0.00\);_(* "-"??_);_(@_)</c:formatCode>
                <c:ptCount val="35"/>
                <c:pt idx="0">
                  <c:v>0.15228800000000001</c:v>
                </c:pt>
                <c:pt idx="1">
                  <c:v>0.166657</c:v>
                </c:pt>
                <c:pt idx="2">
                  <c:v>0.15818000000000002</c:v>
                </c:pt>
                <c:pt idx="3">
                  <c:v>0.161056</c:v>
                </c:pt>
                <c:pt idx="4">
                  <c:v>0.17821100000000001</c:v>
                </c:pt>
                <c:pt idx="5">
                  <c:v>0.14257700000000001</c:v>
                </c:pt>
                <c:pt idx="6">
                  <c:v>0.16655600000000001</c:v>
                </c:pt>
                <c:pt idx="7">
                  <c:v>0.158494</c:v>
                </c:pt>
                <c:pt idx="8">
                  <c:v>0.17639099999999999</c:v>
                </c:pt>
                <c:pt idx="9">
                  <c:v>0.177284</c:v>
                </c:pt>
                <c:pt idx="10">
                  <c:v>0.182924</c:v>
                </c:pt>
                <c:pt idx="11">
                  <c:v>0.18715499999999999</c:v>
                </c:pt>
                <c:pt idx="12">
                  <c:v>0.19747600000000001</c:v>
                </c:pt>
                <c:pt idx="13">
                  <c:v>0.18434899999999999</c:v>
                </c:pt>
                <c:pt idx="14">
                  <c:v>0.175431</c:v>
                </c:pt>
                <c:pt idx="15">
                  <c:v>0.21254499999999998</c:v>
                </c:pt>
                <c:pt idx="16">
                  <c:v>0.22776400000000002</c:v>
                </c:pt>
                <c:pt idx="17">
                  <c:v>0.22489799999999999</c:v>
                </c:pt>
                <c:pt idx="18">
                  <c:v>0.24665275377329601</c:v>
                </c:pt>
                <c:pt idx="19">
                  <c:v>0.23875971943792298</c:v>
                </c:pt>
                <c:pt idx="20">
                  <c:v>0.24378492321567502</c:v>
                </c:pt>
                <c:pt idx="21">
                  <c:v>0.25534190236663801</c:v>
                </c:pt>
                <c:pt idx="22">
                  <c:v>0.25137764694213899</c:v>
                </c:pt>
                <c:pt idx="23">
                  <c:v>0.24152252002906802</c:v>
                </c:pt>
                <c:pt idx="24">
                  <c:v>0.234019106881874</c:v>
                </c:pt>
                <c:pt idx="25">
                  <c:v>0.26016568881413199</c:v>
                </c:pt>
                <c:pt idx="26">
                  <c:v>0.172204</c:v>
                </c:pt>
                <c:pt idx="27">
                  <c:v>0.17377135200650401</c:v>
                </c:pt>
                <c:pt idx="28">
                  <c:v>0.147940028</c:v>
                </c:pt>
                <c:pt idx="29">
                  <c:v>0.159040070913088</c:v>
                </c:pt>
                <c:pt idx="30">
                  <c:v>0.13419430487843301</c:v>
                </c:pt>
                <c:pt idx="31">
                  <c:v>4.3372029780580801E-2</c:v>
                </c:pt>
                <c:pt idx="32">
                  <c:v>1.4376E-2</c:v>
                </c:pt>
                <c:pt idx="33" formatCode="_-* #,##0.000_-;\-* #,##0.000_-;_-* &quot;-&quot;??_-;_-@_-">
                  <c:v>1.4376E-2</c:v>
                </c:pt>
                <c:pt idx="34" formatCode="_-* #,##0.000_-;\-* #,##0.000_-;_-* &quot;-&quot;??_-;_-@_-">
                  <c:v>1.4376E-2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FB1-487B-9630-47ED61636C29}"/>
            </c:ext>
          </c:extLst>
        </c:ser>
        <c:ser>
          <c:idx val="1"/>
          <c:order val="3"/>
          <c:tx>
            <c:strRef>
              <c:f>'TechAnnex - Figures'!$I$375</c:f>
              <c:strCache>
                <c:ptCount val="1"/>
                <c:pt idx="0">
                  <c:v>Manufacturing of solid fuels and other energy</c:v>
                </c:pt>
              </c:strCache>
            </c:strRef>
          </c:tx>
          <c:spPr>
            <a:solidFill>
              <a:schemeClr val="accent1"/>
            </a:solidFill>
            <a:ln w="25400">
              <a:noFill/>
            </a:ln>
            <a:effectLst/>
          </c:spPr>
          <c:cat>
            <c:numRef>
              <c:f>'TechAnnex - Figures'!$J$372:$AR$372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'TechAnnex - Figures'!$J$375:$AR$375</c:f>
              <c:numCache>
                <c:formatCode>_(* #,##0.00_);_(* \(#,##0.00\);_(* "-"??_);_(@_)</c:formatCode>
                <c:ptCount val="35"/>
                <c:pt idx="0">
                  <c:v>1.7042333695923331</c:v>
                </c:pt>
                <c:pt idx="1">
                  <c:v>1.3917269927611016</c:v>
                </c:pt>
                <c:pt idx="2">
                  <c:v>1.7632201597869419</c:v>
                </c:pt>
                <c:pt idx="3">
                  <c:v>1.6546219489802068</c:v>
                </c:pt>
                <c:pt idx="4">
                  <c:v>1.3577039875362615</c:v>
                </c:pt>
                <c:pt idx="5">
                  <c:v>0.92668783914343567</c:v>
                </c:pt>
                <c:pt idx="6">
                  <c:v>0.69131403197143093</c:v>
                </c:pt>
                <c:pt idx="7">
                  <c:v>0.33622105465398733</c:v>
                </c:pt>
                <c:pt idx="8">
                  <c:v>0.22794572775470479</c:v>
                </c:pt>
                <c:pt idx="9">
                  <c:v>0.22581472760605542</c:v>
                </c:pt>
                <c:pt idx="10">
                  <c:v>0.19505077910831181</c:v>
                </c:pt>
                <c:pt idx="11">
                  <c:v>0.20776680348551921</c:v>
                </c:pt>
                <c:pt idx="12">
                  <c:v>0.18855407045679462</c:v>
                </c:pt>
                <c:pt idx="13">
                  <c:v>0.16057332595250171</c:v>
                </c:pt>
                <c:pt idx="14">
                  <c:v>0.20630626497869331</c:v>
                </c:pt>
                <c:pt idx="15">
                  <c:v>0.20289333287391895</c:v>
                </c:pt>
                <c:pt idx="16">
                  <c:v>0.17812178131525483</c:v>
                </c:pt>
                <c:pt idx="17">
                  <c:v>0.1359801393119896</c:v>
                </c:pt>
                <c:pt idx="18">
                  <c:v>0.10788836791907383</c:v>
                </c:pt>
                <c:pt idx="19">
                  <c:v>0.17525617970825424</c:v>
                </c:pt>
                <c:pt idx="20">
                  <c:v>0.20788236094130536</c:v>
                </c:pt>
                <c:pt idx="21">
                  <c:v>0.29875359515252414</c:v>
                </c:pt>
                <c:pt idx="22">
                  <c:v>0.34316902344109629</c:v>
                </c:pt>
                <c:pt idx="23">
                  <c:v>0.30181538560700966</c:v>
                </c:pt>
                <c:pt idx="24">
                  <c:v>0.35243082467079373</c:v>
                </c:pt>
                <c:pt idx="25">
                  <c:v>0.28954698262017803</c:v>
                </c:pt>
                <c:pt idx="26">
                  <c:v>0.28982768305404777</c:v>
                </c:pt>
                <c:pt idx="27">
                  <c:v>0.29902484489668707</c:v>
                </c:pt>
                <c:pt idx="28">
                  <c:v>0.37970107670893016</c:v>
                </c:pt>
                <c:pt idx="29">
                  <c:v>0.33667761762873949</c:v>
                </c:pt>
                <c:pt idx="30">
                  <c:v>0.24449252381418288</c:v>
                </c:pt>
                <c:pt idx="31">
                  <c:v>0.2441107535136737</c:v>
                </c:pt>
                <c:pt idx="32">
                  <c:v>0.22557062826548402</c:v>
                </c:pt>
                <c:pt idx="33">
                  <c:v>0.22134321965261322</c:v>
                </c:pt>
                <c:pt idx="34">
                  <c:v>0.24395498440850247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FB1-487B-9630-47ED61636C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37328752"/>
        <c:axId val="1326362911"/>
      </c:areaChart>
      <c:catAx>
        <c:axId val="1637328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26362911"/>
        <c:crosses val="autoZero"/>
        <c:auto val="1"/>
        <c:lblAlgn val="ctr"/>
        <c:lblOffset val="100"/>
        <c:tickLblSkip val="5"/>
        <c:noMultiLvlLbl val="0"/>
      </c:catAx>
      <c:valAx>
        <c:axId val="13263629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206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b="1" baseline="0">
                    <a:solidFill>
                      <a:srgbClr val="002060"/>
                    </a:solidFill>
                  </a:rPr>
                  <a:t>MtCO</a:t>
                </a:r>
                <a:r>
                  <a:rPr lang="en-NZ" b="1" baseline="-25000">
                    <a:solidFill>
                      <a:srgbClr val="002060"/>
                    </a:solidFill>
                  </a:rPr>
                  <a:t>2</a:t>
                </a:r>
                <a:r>
                  <a:rPr lang="en-NZ" b="1" baseline="0">
                    <a:solidFill>
                      <a:srgbClr val="002060"/>
                    </a:solidFill>
                  </a:rPr>
                  <a:t>e</a:t>
                </a:r>
                <a:endParaRPr lang="en-NZ" b="1">
                  <a:solidFill>
                    <a:srgbClr val="002060"/>
                  </a:solidFill>
                </a:endParaRPr>
              </a:p>
            </c:rich>
          </c:tx>
          <c:layout>
            <c:manualLayout>
              <c:xMode val="edge"/>
              <c:yMode val="edge"/>
              <c:x val="1.7554143744812779E-2"/>
              <c:y val="0.2879611438492689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2060"/>
                  </a:solidFill>
                  <a:latin typeface="+mn-lt"/>
                  <a:ea typeface="+mn-ea"/>
                  <a:cs typeface="+mn-cs"/>
                </a:defRPr>
              </a:pPr>
              <a:endParaRPr lang="en-NZ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37328752"/>
        <c:crosses val="autoZero"/>
        <c:crossBetween val="midCat"/>
        <c:majorUnit val="1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2102650620649637E-2"/>
          <c:y val="0.86000933740793251"/>
          <c:w val="0.97565017297294387"/>
          <c:h val="0.1376800541559336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rgbClr val="00206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187371876146834"/>
          <c:y val="5.7078963172032621E-2"/>
          <c:w val="0.85354464285714282"/>
          <c:h val="0.6643541666666668"/>
        </c:manualLayout>
      </c:layout>
      <c:areaChart>
        <c:grouping val="stacked"/>
        <c:varyColors val="0"/>
        <c:ser>
          <c:idx val="0"/>
          <c:order val="0"/>
          <c:tx>
            <c:strRef>
              <c:f>'TechAnnex - Figures'!$I$397</c:f>
              <c:strCache>
                <c:ptCount val="1"/>
                <c:pt idx="0">
                  <c:v>Passenger </c:v>
                </c:pt>
              </c:strCache>
            </c:strRef>
          </c:tx>
          <c:spPr>
            <a:solidFill>
              <a:srgbClr val="14ACD4"/>
            </a:solidFill>
            <a:ln>
              <a:noFill/>
            </a:ln>
            <a:effectLst/>
          </c:spPr>
          <c:cat>
            <c:numRef>
              <c:f>'TechAnnex - Figures'!$J$396:$AD$396</c:f>
              <c:numCache>
                <c:formatCode>General</c:formatCode>
                <c:ptCount val="2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  <c:pt idx="16">
                  <c:v>2026</c:v>
                </c:pt>
                <c:pt idx="17">
                  <c:v>2027</c:v>
                </c:pt>
                <c:pt idx="18">
                  <c:v>2028</c:v>
                </c:pt>
                <c:pt idx="19">
                  <c:v>2029</c:v>
                </c:pt>
                <c:pt idx="20">
                  <c:v>2030</c:v>
                </c:pt>
              </c:numCache>
            </c:numRef>
          </c:cat>
          <c:val>
            <c:numRef>
              <c:f>'TechAnnex - Figures'!$J$397:$X$397</c:f>
              <c:numCache>
                <c:formatCode>0.00</c:formatCode>
                <c:ptCount val="15"/>
                <c:pt idx="0">
                  <c:v>8.8785674679707025</c:v>
                </c:pt>
                <c:pt idx="1">
                  <c:v>8.7338961001837436</c:v>
                </c:pt>
                <c:pt idx="2">
                  <c:v>8.5711045463631308</c:v>
                </c:pt>
                <c:pt idx="3">
                  <c:v>8.5010558458301482</c:v>
                </c:pt>
                <c:pt idx="4">
                  <c:v>8.6927578194770359</c:v>
                </c:pt>
                <c:pt idx="5">
                  <c:v>9.0012597047467722</c:v>
                </c:pt>
                <c:pt idx="6">
                  <c:v>9.2095829527796322</c:v>
                </c:pt>
                <c:pt idx="7">
                  <c:v>9.680009215944203</c:v>
                </c:pt>
                <c:pt idx="8">
                  <c:v>9.768435672000976</c:v>
                </c:pt>
                <c:pt idx="9">
                  <c:v>9.5332067439405783</c:v>
                </c:pt>
                <c:pt idx="10">
                  <c:v>8.5690387815644193</c:v>
                </c:pt>
                <c:pt idx="11">
                  <c:v>8.8541028189942423</c:v>
                </c:pt>
                <c:pt idx="12">
                  <c:v>8.5958246096072788</c:v>
                </c:pt>
                <c:pt idx="13">
                  <c:v>8.7898479143154482</c:v>
                </c:pt>
                <c:pt idx="14">
                  <c:v>8.7370880658736336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76-4689-B91A-C6A4D3F97E29}"/>
            </c:ext>
          </c:extLst>
        </c:ser>
        <c:ser>
          <c:idx val="1"/>
          <c:order val="1"/>
          <c:tx>
            <c:strRef>
              <c:f>'TechAnnex - Figures'!$I$398</c:f>
              <c:strCache>
                <c:ptCount val="1"/>
                <c:pt idx="0">
                  <c:v>Freight</c:v>
                </c:pt>
              </c:strCache>
            </c:strRef>
          </c:tx>
          <c:spPr>
            <a:solidFill>
              <a:srgbClr val="F57825"/>
            </a:solidFill>
            <a:ln>
              <a:noFill/>
            </a:ln>
            <a:effectLst/>
          </c:spPr>
          <c:cat>
            <c:numRef>
              <c:f>'TechAnnex - Figures'!$J$396:$AD$396</c:f>
              <c:numCache>
                <c:formatCode>General</c:formatCode>
                <c:ptCount val="2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  <c:pt idx="16">
                  <c:v>2026</c:v>
                </c:pt>
                <c:pt idx="17">
                  <c:v>2027</c:v>
                </c:pt>
                <c:pt idx="18">
                  <c:v>2028</c:v>
                </c:pt>
                <c:pt idx="19">
                  <c:v>2029</c:v>
                </c:pt>
                <c:pt idx="20">
                  <c:v>2030</c:v>
                </c:pt>
              </c:numCache>
            </c:numRef>
          </c:cat>
          <c:val>
            <c:numRef>
              <c:f>'TechAnnex - Figures'!$J$398:$X$398</c:f>
              <c:numCache>
                <c:formatCode>0.00</c:formatCode>
                <c:ptCount val="15"/>
                <c:pt idx="0">
                  <c:v>3.4454105374150474</c:v>
                </c:pt>
                <c:pt idx="1">
                  <c:v>3.5529605313455779</c:v>
                </c:pt>
                <c:pt idx="2">
                  <c:v>3.5576237955545329</c:v>
                </c:pt>
                <c:pt idx="3">
                  <c:v>3.6574167678117759</c:v>
                </c:pt>
                <c:pt idx="4">
                  <c:v>3.7730102994342851</c:v>
                </c:pt>
                <c:pt idx="5">
                  <c:v>3.9041936782038267</c:v>
                </c:pt>
                <c:pt idx="6">
                  <c:v>3.7276714471232686</c:v>
                </c:pt>
                <c:pt idx="7">
                  <c:v>4.0820974535102632</c:v>
                </c:pt>
                <c:pt idx="8">
                  <c:v>4.2343877316165015</c:v>
                </c:pt>
                <c:pt idx="9">
                  <c:v>4.0470712732086307</c:v>
                </c:pt>
                <c:pt idx="10">
                  <c:v>3.8713082158416747</c:v>
                </c:pt>
                <c:pt idx="11">
                  <c:v>4.1268967734501709</c:v>
                </c:pt>
                <c:pt idx="12">
                  <c:v>4.0284253034725701</c:v>
                </c:pt>
                <c:pt idx="13">
                  <c:v>4.0625317323612107</c:v>
                </c:pt>
                <c:pt idx="14">
                  <c:v>4.0696442810612918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676-4689-B91A-C6A4D3F97E29}"/>
            </c:ext>
          </c:extLst>
        </c:ser>
        <c:ser>
          <c:idx val="2"/>
          <c:order val="2"/>
          <c:tx>
            <c:strRef>
              <c:f>'TechAnnex - Figures'!$I$399</c:f>
              <c:strCache>
                <c:ptCount val="1"/>
                <c:pt idx="0">
                  <c:v>Aviation</c:v>
                </c:pt>
              </c:strCache>
            </c:strRef>
          </c:tx>
          <c:spPr>
            <a:solidFill>
              <a:srgbClr val="083256"/>
            </a:solidFill>
            <a:ln>
              <a:noFill/>
            </a:ln>
            <a:effectLst/>
          </c:spPr>
          <c:cat>
            <c:numRef>
              <c:f>'TechAnnex - Figures'!$J$396:$AD$396</c:f>
              <c:numCache>
                <c:formatCode>General</c:formatCode>
                <c:ptCount val="2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  <c:pt idx="16">
                  <c:v>2026</c:v>
                </c:pt>
                <c:pt idx="17">
                  <c:v>2027</c:v>
                </c:pt>
                <c:pt idx="18">
                  <c:v>2028</c:v>
                </c:pt>
                <c:pt idx="19">
                  <c:v>2029</c:v>
                </c:pt>
                <c:pt idx="20">
                  <c:v>2030</c:v>
                </c:pt>
              </c:numCache>
            </c:numRef>
          </c:cat>
          <c:val>
            <c:numRef>
              <c:f>'TechAnnex - Figures'!$J$399:$X$399</c:f>
              <c:numCache>
                <c:formatCode>0.00</c:formatCode>
                <c:ptCount val="15"/>
                <c:pt idx="0">
                  <c:v>0.96388411048763045</c:v>
                </c:pt>
                <c:pt idx="1">
                  <c:v>0.98832040904054075</c:v>
                </c:pt>
                <c:pt idx="2">
                  <c:v>0.81978496607162932</c:v>
                </c:pt>
                <c:pt idx="3">
                  <c:v>0.86282467230047122</c:v>
                </c:pt>
                <c:pt idx="4">
                  <c:v>0.81738415443030044</c:v>
                </c:pt>
                <c:pt idx="5">
                  <c:v>0.85563061874108981</c:v>
                </c:pt>
                <c:pt idx="6">
                  <c:v>0.92549837053576023</c:v>
                </c:pt>
                <c:pt idx="7">
                  <c:v>0.995864064878344</c:v>
                </c:pt>
                <c:pt idx="8">
                  <c:v>1.078020678343319</c:v>
                </c:pt>
                <c:pt idx="9">
                  <c:v>1.0241488652201618</c:v>
                </c:pt>
                <c:pt idx="10">
                  <c:v>0.70912593887551423</c:v>
                </c:pt>
                <c:pt idx="11">
                  <c:v>0.82383608656381579</c:v>
                </c:pt>
                <c:pt idx="12">
                  <c:v>0.84214559759563734</c:v>
                </c:pt>
                <c:pt idx="13">
                  <c:v>0.92204139351262815</c:v>
                </c:pt>
                <c:pt idx="14">
                  <c:v>0.90783011058350527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676-4689-B91A-C6A4D3F97E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72787664"/>
        <c:axId val="1738608640"/>
      </c:areaChart>
      <c:lineChart>
        <c:grouping val="standard"/>
        <c:varyColors val="0"/>
        <c:ser>
          <c:idx val="4"/>
          <c:order val="3"/>
          <c:tx>
            <c:strRef>
              <c:f>'TechAnnex - Figures'!$I$400</c:f>
              <c:strCache>
                <c:ptCount val="1"/>
                <c:pt idx="0">
                  <c:v>Provisional</c:v>
                </c:pt>
              </c:strCache>
            </c:strRef>
          </c:tx>
          <c:spPr>
            <a:ln w="63500" cap="rnd">
              <a:noFill/>
              <a:prstDash val="sysDot"/>
              <a:round/>
            </a:ln>
            <a:effectLst/>
          </c:spPr>
          <c:marker>
            <c:symbol val="circle"/>
            <c:size val="6"/>
            <c:spPr>
              <a:solidFill>
                <a:srgbClr val="92D050"/>
              </a:solidFill>
              <a:ln w="9525">
                <a:solidFill>
                  <a:srgbClr val="00B050"/>
                </a:solidFill>
              </a:ln>
              <a:effectLst/>
            </c:spPr>
          </c:marker>
          <c:cat>
            <c:numRef>
              <c:f>'TechAnnex - Figures'!$J$396:$AD$396</c:f>
              <c:numCache>
                <c:formatCode>General</c:formatCode>
                <c:ptCount val="2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  <c:pt idx="16">
                  <c:v>2026</c:v>
                </c:pt>
                <c:pt idx="17">
                  <c:v>2027</c:v>
                </c:pt>
                <c:pt idx="18">
                  <c:v>2028</c:v>
                </c:pt>
                <c:pt idx="19">
                  <c:v>2029</c:v>
                </c:pt>
                <c:pt idx="20">
                  <c:v>2030</c:v>
                </c:pt>
              </c:numCache>
            </c:numRef>
          </c:cat>
          <c:val>
            <c:numRef>
              <c:f>'TechAnnex - Figures'!$J$400:$Y$400</c:f>
              <c:numCache>
                <c:formatCode>General</c:formatCode>
                <c:ptCount val="16"/>
                <c:pt idx="15" formatCode="0.00">
                  <c:v>13.623262457518431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676-4689-B91A-C6A4D3F97E29}"/>
            </c:ext>
          </c:extLst>
        </c:ser>
        <c:ser>
          <c:idx val="3"/>
          <c:order val="4"/>
          <c:tx>
            <c:strRef>
              <c:f>'TechAnnex - Figures'!$I$401</c:f>
              <c:strCache>
                <c:ptCount val="1"/>
                <c:pt idx="0">
                  <c:v>Government's 2026 projection</c:v>
                </c:pt>
              </c:strCache>
            </c:strRef>
          </c:tx>
          <c:spPr>
            <a:ln w="25400" cap="rnd">
              <a:solidFill>
                <a:srgbClr val="00ACD3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'TechAnnex - Figures'!$J$396:$AD$396</c:f>
              <c:numCache>
                <c:formatCode>General</c:formatCode>
                <c:ptCount val="2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  <c:pt idx="16">
                  <c:v>2026</c:v>
                </c:pt>
                <c:pt idx="17">
                  <c:v>2027</c:v>
                </c:pt>
                <c:pt idx="18">
                  <c:v>2028</c:v>
                </c:pt>
                <c:pt idx="19">
                  <c:v>2029</c:v>
                </c:pt>
                <c:pt idx="20">
                  <c:v>2030</c:v>
                </c:pt>
              </c:numCache>
            </c:numRef>
          </c:cat>
          <c:val>
            <c:numRef>
              <c:f>'TechAnnex - Figures'!$J$401:$AD$401</c:f>
              <c:numCache>
                <c:formatCode>General</c:formatCode>
                <c:ptCount val="21"/>
                <c:pt idx="14" formatCode="0.00">
                  <c:v>14.309212986642493</c:v>
                </c:pt>
                <c:pt idx="15" formatCode="0.00">
                  <c:v>14.233151518453106</c:v>
                </c:pt>
                <c:pt idx="16" formatCode="0.00">
                  <c:v>14.20656036736724</c:v>
                </c:pt>
                <c:pt idx="17" formatCode="0.00">
                  <c:v>14.183677240965757</c:v>
                </c:pt>
                <c:pt idx="18" formatCode="0.00">
                  <c:v>14.125062165892611</c:v>
                </c:pt>
                <c:pt idx="19" formatCode="0.00">
                  <c:v>14.069195283219093</c:v>
                </c:pt>
                <c:pt idx="20" formatCode="0.00">
                  <c:v>13.953068276991635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676-4689-B91A-C6A4D3F97E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2787664"/>
        <c:axId val="1738608640"/>
      </c:lineChart>
      <c:catAx>
        <c:axId val="372787664"/>
        <c:scaling>
          <c:orientation val="minMax"/>
          <c:min val="1"/>
        </c:scaling>
        <c:delete val="0"/>
        <c:axPos val="b"/>
        <c:numFmt formatCode="General" sourceLinked="0"/>
        <c:majorTickMark val="out"/>
        <c:minorTickMark val="none"/>
        <c:tickLblPos val="low"/>
        <c:spPr>
          <a:noFill/>
          <a:ln w="9525" cap="flat" cmpd="sng" algn="ctr">
            <a:solidFill>
              <a:srgbClr val="AFC7D0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accent3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38608640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1738608640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rgbClr val="AFC7D0"/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rgbClr val="083256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000" b="1" i="0" u="none" strike="noStrike" kern="1200" baseline="0">
                    <a:solidFill>
                      <a:srgbClr val="002060"/>
                    </a:solidFill>
                  </a:rPr>
                  <a:t>MtCO</a:t>
                </a:r>
                <a:r>
                  <a:rPr lang="en-NZ" sz="1000" b="1" i="0" u="none" strike="noStrike" kern="1200" baseline="-25000">
                    <a:solidFill>
                      <a:srgbClr val="002060"/>
                    </a:solidFill>
                    <a:effectLst/>
                  </a:rPr>
                  <a:t>2</a:t>
                </a:r>
                <a:r>
                  <a:rPr lang="en-NZ" sz="1000" b="1" i="0" u="none" strike="noStrike" kern="1200" baseline="0">
                    <a:solidFill>
                      <a:srgbClr val="002060"/>
                    </a:solidFill>
                  </a:rPr>
                  <a:t>e</a:t>
                </a:r>
              </a:p>
            </c:rich>
          </c:tx>
          <c:layout>
            <c:manualLayout>
              <c:xMode val="edge"/>
              <c:yMode val="edge"/>
              <c:x val="3.3864619966135018E-2"/>
              <c:y val="0.3125409283970179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 b="1" i="0" u="none" strike="noStrike" kern="1200" baseline="0">
                  <a:solidFill>
                    <a:srgbClr val="083256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accent3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278766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0306695909641647E-2"/>
          <c:y val="0.84551581466444803"/>
          <c:w val="0.92672828517563643"/>
          <c:h val="0.154484185335551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accent3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chemeClr val="accent3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2929719328536451"/>
          <c:y val="4.8543689320388349E-2"/>
          <c:w val="0.84432382845348197"/>
          <c:h val="0.7050440477118578"/>
        </c:manualLayout>
      </c:layout>
      <c:areaChart>
        <c:grouping val="stacked"/>
        <c:varyColors val="0"/>
        <c:ser>
          <c:idx val="2"/>
          <c:order val="0"/>
          <c:tx>
            <c:strRef>
              <c:f>'TechAnnex - Figures'!$I$419</c:f>
              <c:strCache>
                <c:ptCount val="1"/>
                <c:pt idx="0">
                  <c:v>Light passenger vehicles</c:v>
                </c:pt>
              </c:strCache>
            </c:strRef>
          </c:tx>
          <c:spPr>
            <a:solidFill>
              <a:srgbClr val="14ACD4"/>
            </a:solidFill>
            <a:ln>
              <a:noFill/>
            </a:ln>
            <a:effectLst/>
          </c:spPr>
          <c:cat>
            <c:numRef>
              <c:f>'TechAnnex - Figures'!$J$418:$X$418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'TechAnnex - Figures'!$J$419:$X$419</c:f>
              <c:numCache>
                <c:formatCode>0.00</c:formatCode>
                <c:ptCount val="15"/>
                <c:pt idx="0">
                  <c:v>6.9623130733384171</c:v>
                </c:pt>
                <c:pt idx="1">
                  <c:v>6.7971119770894823</c:v>
                </c:pt>
                <c:pt idx="2">
                  <c:v>6.6272909696104474</c:v>
                </c:pt>
                <c:pt idx="3">
                  <c:v>6.5347604870270208</c:v>
                </c:pt>
                <c:pt idx="4">
                  <c:v>6.6291722204134569</c:v>
                </c:pt>
                <c:pt idx="5">
                  <c:v>6.8209580880790135</c:v>
                </c:pt>
                <c:pt idx="6">
                  <c:v>6.9428989198810571</c:v>
                </c:pt>
                <c:pt idx="7">
                  <c:v>7.1583051978840171</c:v>
                </c:pt>
                <c:pt idx="8">
                  <c:v>7.1018373588962938</c:v>
                </c:pt>
                <c:pt idx="9">
                  <c:v>6.9672852319695151</c:v>
                </c:pt>
                <c:pt idx="10">
                  <c:v>6.0802209215102083</c:v>
                </c:pt>
                <c:pt idx="11">
                  <c:v>6.203353326318914</c:v>
                </c:pt>
                <c:pt idx="12">
                  <c:v>5.9062796561014013</c:v>
                </c:pt>
                <c:pt idx="13">
                  <c:v>6.0389297197281024</c:v>
                </c:pt>
                <c:pt idx="14">
                  <c:v>5.9848945807591694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B72-4EC2-95EE-8D591CBD4F44}"/>
            </c:ext>
          </c:extLst>
        </c:ser>
        <c:ser>
          <c:idx val="3"/>
          <c:order val="1"/>
          <c:tx>
            <c:strRef>
              <c:f>'TechAnnex - Figures'!$I$420</c:f>
              <c:strCache>
                <c:ptCount val="1"/>
                <c:pt idx="0">
                  <c:v>Light commercial vehicles</c:v>
                </c:pt>
              </c:strCache>
            </c:strRef>
          </c:tx>
          <c:spPr>
            <a:solidFill>
              <a:srgbClr val="F57825"/>
            </a:solidFill>
            <a:ln>
              <a:noFill/>
            </a:ln>
            <a:effectLst/>
          </c:spPr>
          <c:cat>
            <c:numRef>
              <c:f>'TechAnnex - Figures'!$J$418:$X$418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'TechAnnex - Figures'!$J$420:$X$420</c:f>
              <c:numCache>
                <c:formatCode>0.00</c:formatCode>
                <c:ptCount val="15"/>
                <c:pt idx="0">
                  <c:v>1.8704957553234844</c:v>
                </c:pt>
                <c:pt idx="1">
                  <c:v>1.892595789112465</c:v>
                </c:pt>
                <c:pt idx="2">
                  <c:v>1.9005848657972866</c:v>
                </c:pt>
                <c:pt idx="3">
                  <c:v>1.922819903807065</c:v>
                </c:pt>
                <c:pt idx="4">
                  <c:v>2.0194931234419013</c:v>
                </c:pt>
                <c:pt idx="5">
                  <c:v>2.1350587902640319</c:v>
                </c:pt>
                <c:pt idx="6">
                  <c:v>2.2207722897116708</c:v>
                </c:pt>
                <c:pt idx="7">
                  <c:v>2.4750275804065143</c:v>
                </c:pt>
                <c:pt idx="8">
                  <c:v>2.6190155526097905</c:v>
                </c:pt>
                <c:pt idx="9">
                  <c:v>2.5168281962264731</c:v>
                </c:pt>
                <c:pt idx="10">
                  <c:v>2.4440570570314324</c:v>
                </c:pt>
                <c:pt idx="11">
                  <c:v>2.6059806892080761</c:v>
                </c:pt>
                <c:pt idx="12">
                  <c:v>2.6480978839094074</c:v>
                </c:pt>
                <c:pt idx="13">
                  <c:v>2.7102280025675625</c:v>
                </c:pt>
                <c:pt idx="14">
                  <c:v>2.7118457309227408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B72-4EC2-95EE-8D591CBD4F44}"/>
            </c:ext>
          </c:extLst>
        </c:ser>
        <c:ser>
          <c:idx val="0"/>
          <c:order val="2"/>
          <c:tx>
            <c:strRef>
              <c:f>'TechAnnex - Figures'!$I$421</c:f>
              <c:strCache>
                <c:ptCount val="1"/>
                <c:pt idx="0">
                  <c:v>Motorcycles</c:v>
                </c:pt>
              </c:strCache>
            </c:strRef>
          </c:tx>
          <c:spPr>
            <a:solidFill>
              <a:srgbClr val="003A5D"/>
            </a:solidFill>
            <a:ln>
              <a:noFill/>
            </a:ln>
            <a:effectLst/>
          </c:spPr>
          <c:cat>
            <c:numRef>
              <c:f>'TechAnnex - Figures'!$J$418:$X$418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'TechAnnex - Figures'!$J$421:$X$421</c:f>
              <c:numCache>
                <c:formatCode>0.00</c:formatCode>
                <c:ptCount val="15"/>
                <c:pt idx="0">
                  <c:v>4.5758639308799802E-2</c:v>
                </c:pt>
                <c:pt idx="1">
                  <c:v>4.4188333981796495E-2</c:v>
                </c:pt>
                <c:pt idx="2">
                  <c:v>4.3228710955397903E-2</c:v>
                </c:pt>
                <c:pt idx="3">
                  <c:v>4.3475454996061896E-2</c:v>
                </c:pt>
                <c:pt idx="4">
                  <c:v>4.4092475621677195E-2</c:v>
                </c:pt>
                <c:pt idx="5">
                  <c:v>4.5242826403725601E-2</c:v>
                </c:pt>
                <c:pt idx="6">
                  <c:v>4.5911743186902901E-2</c:v>
                </c:pt>
                <c:pt idx="7">
                  <c:v>4.6676437653672131E-2</c:v>
                </c:pt>
                <c:pt idx="8">
                  <c:v>4.7582760494890901E-2</c:v>
                </c:pt>
                <c:pt idx="9">
                  <c:v>4.9093315744591304E-2</c:v>
                </c:pt>
                <c:pt idx="10">
                  <c:v>4.4760803022778198E-2</c:v>
                </c:pt>
                <c:pt idx="11">
                  <c:v>4.4768803467251997E-2</c:v>
                </c:pt>
                <c:pt idx="12">
                  <c:v>4.1447069596469696E-2</c:v>
                </c:pt>
                <c:pt idx="13">
                  <c:v>4.0690192019784799E-2</c:v>
                </c:pt>
                <c:pt idx="14">
                  <c:v>4.0347754191722901E-2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B72-4EC2-95EE-8D591CBD4F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12491312"/>
        <c:axId val="1012749584"/>
      </c:areaChart>
      <c:catAx>
        <c:axId val="161249131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rgbClr val="AFC7D0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2749584"/>
        <c:crosses val="autoZero"/>
        <c:auto val="1"/>
        <c:lblAlgn val="ctr"/>
        <c:lblOffset val="100"/>
        <c:tickLblSkip val="1"/>
        <c:noMultiLvlLbl val="0"/>
      </c:catAx>
      <c:valAx>
        <c:axId val="10127495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AFC7D0"/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206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000" b="1">
                    <a:solidFill>
                      <a:srgbClr val="002060"/>
                    </a:solidFill>
                  </a:rPr>
                  <a:t>MtCO₂e </a:t>
                </a:r>
              </a:p>
            </c:rich>
          </c:tx>
          <c:layout>
            <c:manualLayout>
              <c:xMode val="edge"/>
              <c:yMode val="edge"/>
              <c:x val="2.7231786146975835E-2"/>
              <c:y val="0.3081704286964129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206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1249131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0778055067730656E-2"/>
          <c:y val="0.91344258890715579"/>
          <c:w val="0.86098366043277774"/>
          <c:h val="6.555989941816713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rgbClr val="00206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0"/>
          <c:order val="0"/>
          <c:tx>
            <c:strRef>
              <c:f>'TechAnnex - Figures'!$I$438</c:f>
              <c:strCache>
                <c:ptCount val="1"/>
                <c:pt idx="0">
                  <c:v>Road freight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numRef>
              <c:f>'TechAnnex - Figures'!$J$437:$AG$437</c:f>
              <c:numCache>
                <c:formatCode>General</c:formatCode>
                <c:ptCount val="24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  <c:pt idx="21">
                  <c:v>2022</c:v>
                </c:pt>
                <c:pt idx="22">
                  <c:v>2023</c:v>
                </c:pt>
                <c:pt idx="23">
                  <c:v>2024</c:v>
                </c:pt>
              </c:numCache>
            </c:numRef>
          </c:cat>
          <c:val>
            <c:numRef>
              <c:f>'TechAnnex - Figures'!$J$438:$AG$438</c:f>
              <c:numCache>
                <c:formatCode>0.00</c:formatCode>
                <c:ptCount val="24"/>
                <c:pt idx="0">
                  <c:v>2.1988605493631708</c:v>
                </c:pt>
                <c:pt idx="1">
                  <c:v>2.3772284632880787</c:v>
                </c:pt>
                <c:pt idx="2">
                  <c:v>2.438257372995094</c:v>
                </c:pt>
                <c:pt idx="3">
                  <c:v>2.45857827025702</c:v>
                </c:pt>
                <c:pt idx="4">
                  <c:v>2.6331663053331864</c:v>
                </c:pt>
                <c:pt idx="5">
                  <c:v>2.7135192898308307</c:v>
                </c:pt>
                <c:pt idx="6">
                  <c:v>2.8191280184159</c:v>
                </c:pt>
                <c:pt idx="7">
                  <c:v>2.8839186307251561</c:v>
                </c:pt>
                <c:pt idx="8">
                  <c:v>2.8096258611174654</c:v>
                </c:pt>
                <c:pt idx="9">
                  <c:v>3.0097758756720978</c:v>
                </c:pt>
                <c:pt idx="10">
                  <c:v>3.0886947813543268</c:v>
                </c:pt>
                <c:pt idx="11">
                  <c:v>3.0916543048846679</c:v>
                </c:pt>
                <c:pt idx="12">
                  <c:v>3.1033314873185778</c:v>
                </c:pt>
                <c:pt idx="13">
                  <c:v>3.2440465157180625</c:v>
                </c:pt>
                <c:pt idx="14">
                  <c:v>3.3273343257134198</c:v>
                </c:pt>
                <c:pt idx="15">
                  <c:v>3.315812689139547</c:v>
                </c:pt>
                <c:pt idx="16">
                  <c:v>3.6883832493916073</c:v>
                </c:pt>
                <c:pt idx="17">
                  <c:v>3.8365171126614142</c:v>
                </c:pt>
                <c:pt idx="18">
                  <c:v>3.5749152768293686</c:v>
                </c:pt>
                <c:pt idx="19">
                  <c:v>3.4722170427639818</c:v>
                </c:pt>
                <c:pt idx="20">
                  <c:v>3.770953796469557</c:v>
                </c:pt>
                <c:pt idx="21">
                  <c:v>3.7701982792031838</c:v>
                </c:pt>
                <c:pt idx="22">
                  <c:v>3.8099044477276429</c:v>
                </c:pt>
                <c:pt idx="23">
                  <c:v>3.8186614889224022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7F-4F21-91D0-9F86DC034647}"/>
            </c:ext>
          </c:extLst>
        </c:ser>
        <c:ser>
          <c:idx val="1"/>
          <c:order val="1"/>
          <c:tx>
            <c:strRef>
              <c:f>'TechAnnex - Figures'!$I$439</c:f>
              <c:strCache>
                <c:ptCount val="1"/>
                <c:pt idx="0">
                  <c:v>Rail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cat>
            <c:numRef>
              <c:f>'TechAnnex - Figures'!$J$437:$AG$437</c:f>
              <c:numCache>
                <c:formatCode>General</c:formatCode>
                <c:ptCount val="24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  <c:pt idx="21">
                  <c:v>2022</c:v>
                </c:pt>
                <c:pt idx="22">
                  <c:v>2023</c:v>
                </c:pt>
                <c:pt idx="23">
                  <c:v>2024</c:v>
                </c:pt>
              </c:numCache>
            </c:numRef>
          </c:cat>
          <c:val>
            <c:numRef>
              <c:f>'TechAnnex - Figures'!$J$439:$AG$439</c:f>
              <c:numCache>
                <c:formatCode>0.00</c:formatCode>
                <c:ptCount val="24"/>
                <c:pt idx="0">
                  <c:v>0.21319340150205188</c:v>
                </c:pt>
                <c:pt idx="1">
                  <c:v>0.17818571274068448</c:v>
                </c:pt>
                <c:pt idx="2">
                  <c:v>0.18631151489805392</c:v>
                </c:pt>
                <c:pt idx="3">
                  <c:v>0.19224857957323963</c:v>
                </c:pt>
                <c:pt idx="4">
                  <c:v>0.17057502564582397</c:v>
                </c:pt>
                <c:pt idx="5">
                  <c:v>0.17281141696141047</c:v>
                </c:pt>
                <c:pt idx="6">
                  <c:v>0.17611070380221769</c:v>
                </c:pt>
                <c:pt idx="7">
                  <c:v>0.17043989321007869</c:v>
                </c:pt>
                <c:pt idx="8">
                  <c:v>0.18024955756785851</c:v>
                </c:pt>
                <c:pt idx="9">
                  <c:v>0.15734763418188172</c:v>
                </c:pt>
                <c:pt idx="10">
                  <c:v>0.16806655744851587</c:v>
                </c:pt>
                <c:pt idx="11">
                  <c:v>0.16917053685123279</c:v>
                </c:pt>
                <c:pt idx="12">
                  <c:v>0.16268203104413106</c:v>
                </c:pt>
                <c:pt idx="13">
                  <c:v>0.15728216242974002</c:v>
                </c:pt>
                <c:pt idx="14">
                  <c:v>0.15330692435230034</c:v>
                </c:pt>
                <c:pt idx="15">
                  <c:v>0.14283208796458716</c:v>
                </c:pt>
                <c:pt idx="16">
                  <c:v>0.1229978661590419</c:v>
                </c:pt>
                <c:pt idx="17">
                  <c:v>0.13366299904626816</c:v>
                </c:pt>
                <c:pt idx="18">
                  <c:v>0.14005194621010475</c:v>
                </c:pt>
                <c:pt idx="19">
                  <c:v>0.12476527805071673</c:v>
                </c:pt>
                <c:pt idx="20">
                  <c:v>0.12996001514873418</c:v>
                </c:pt>
                <c:pt idx="21">
                  <c:v>0.12738327524567539</c:v>
                </c:pt>
                <c:pt idx="22">
                  <c:v>0.11967703530203073</c:v>
                </c:pt>
                <c:pt idx="23">
                  <c:v>0.1116483032625999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47F-4F21-91D0-9F86DC034647}"/>
            </c:ext>
          </c:extLst>
        </c:ser>
        <c:ser>
          <c:idx val="2"/>
          <c:order val="2"/>
          <c:tx>
            <c:strRef>
              <c:f>'TechAnnex - Figures'!$I$440</c:f>
              <c:strCache>
                <c:ptCount val="1"/>
                <c:pt idx="0">
                  <c:v>Coastal shipping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cat>
            <c:numRef>
              <c:f>'TechAnnex - Figures'!$J$437:$AG$437</c:f>
              <c:numCache>
                <c:formatCode>General</c:formatCode>
                <c:ptCount val="24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  <c:pt idx="21">
                  <c:v>2022</c:v>
                </c:pt>
                <c:pt idx="22">
                  <c:v>2023</c:v>
                </c:pt>
                <c:pt idx="23">
                  <c:v>2024</c:v>
                </c:pt>
              </c:numCache>
            </c:numRef>
          </c:cat>
          <c:val>
            <c:numRef>
              <c:f>'TechAnnex - Figures'!$J$440:$AG$440</c:f>
              <c:numCache>
                <c:formatCode>0.00</c:formatCode>
                <c:ptCount val="24"/>
                <c:pt idx="0">
                  <c:v>0.34929274673948507</c:v>
                </c:pt>
                <c:pt idx="1">
                  <c:v>0.39787072036161875</c:v>
                </c:pt>
                <c:pt idx="2">
                  <c:v>0.40619364934210817</c:v>
                </c:pt>
                <c:pt idx="3">
                  <c:v>0.36659960328647562</c:v>
                </c:pt>
                <c:pt idx="4">
                  <c:v>0.42819361579473969</c:v>
                </c:pt>
                <c:pt idx="5">
                  <c:v>0.33811655334822782</c:v>
                </c:pt>
                <c:pt idx="6">
                  <c:v>0.36221191562782706</c:v>
                </c:pt>
                <c:pt idx="7">
                  <c:v>0.29183504035768382</c:v>
                </c:pt>
                <c:pt idx="8">
                  <c:v>0.29731598117205582</c:v>
                </c:pt>
                <c:pt idx="9">
                  <c:v>0.27828702756106816</c:v>
                </c:pt>
                <c:pt idx="10">
                  <c:v>0.29619919254273469</c:v>
                </c:pt>
                <c:pt idx="11">
                  <c:v>0.29679895381863192</c:v>
                </c:pt>
                <c:pt idx="12">
                  <c:v>0.39140324944906718</c:v>
                </c:pt>
                <c:pt idx="13">
                  <c:v>0.37168162128648297</c:v>
                </c:pt>
                <c:pt idx="14">
                  <c:v>0.42355242813810612</c:v>
                </c:pt>
                <c:pt idx="15">
                  <c:v>0.26902667001913461</c:v>
                </c:pt>
                <c:pt idx="16">
                  <c:v>0.27071633795961342</c:v>
                </c:pt>
                <c:pt idx="17">
                  <c:v>0.26420761990881941</c:v>
                </c:pt>
                <c:pt idx="18">
                  <c:v>0.33210405016915712</c:v>
                </c:pt>
                <c:pt idx="19">
                  <c:v>0.27432589502697585</c:v>
                </c:pt>
                <c:pt idx="20">
                  <c:v>0.22598296183187974</c:v>
                </c:pt>
                <c:pt idx="21">
                  <c:v>0.13084374902371063</c:v>
                </c:pt>
                <c:pt idx="22">
                  <c:v>0.13295024933153721</c:v>
                </c:pt>
                <c:pt idx="23">
                  <c:v>0.13933448887629044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47F-4F21-91D0-9F86DC0346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39226048"/>
        <c:axId val="186655488"/>
      </c:areaChart>
      <c:catAx>
        <c:axId val="183922604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rgbClr val="AFC7D0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6655488"/>
        <c:crosses val="autoZero"/>
        <c:auto val="1"/>
        <c:lblAlgn val="ctr"/>
        <c:lblOffset val="100"/>
        <c:tickLblSkip val="2"/>
        <c:noMultiLvlLbl val="0"/>
      </c:catAx>
      <c:valAx>
        <c:axId val="1866554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AFC7D0"/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206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000" b="1" i="0" u="none" strike="noStrike" kern="1200" baseline="0">
                    <a:solidFill>
                      <a:srgbClr val="002060"/>
                    </a:solidFill>
                  </a:rPr>
                  <a:t>MtCO₂e </a:t>
                </a:r>
              </a:p>
            </c:rich>
          </c:tx>
          <c:layout>
            <c:manualLayout>
              <c:xMode val="edge"/>
              <c:yMode val="edge"/>
              <c:x val="1.1571368107062236E-2"/>
              <c:y val="0.2824161726406688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206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39226048"/>
        <c:crosses val="autoZero"/>
        <c:crossBetween val="midCat"/>
        <c:majorUnit val="1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rgbClr val="00206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image" Target="../media/image37.png"/><Relationship Id="rId26" Type="http://schemas.openxmlformats.org/officeDocument/2006/relationships/chart" Target="../charts/chart25.xml"/><Relationship Id="rId3" Type="http://schemas.openxmlformats.org/officeDocument/2006/relationships/chart" Target="../charts/chart3.xml"/><Relationship Id="rId21" Type="http://schemas.openxmlformats.org/officeDocument/2006/relationships/chart" Target="../charts/chart20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5" Type="http://schemas.openxmlformats.org/officeDocument/2006/relationships/chart" Target="../charts/chart24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19.xml"/><Relationship Id="rId29" Type="http://schemas.openxmlformats.org/officeDocument/2006/relationships/chart" Target="../charts/chart28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24" Type="http://schemas.openxmlformats.org/officeDocument/2006/relationships/chart" Target="../charts/chart23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23" Type="http://schemas.openxmlformats.org/officeDocument/2006/relationships/chart" Target="../charts/chart22.xml"/><Relationship Id="rId28" Type="http://schemas.openxmlformats.org/officeDocument/2006/relationships/chart" Target="../charts/chart27.xml"/><Relationship Id="rId10" Type="http://schemas.openxmlformats.org/officeDocument/2006/relationships/chart" Target="../charts/chart10.xml"/><Relationship Id="rId19" Type="http://schemas.openxmlformats.org/officeDocument/2006/relationships/chart" Target="../charts/chart18.xml"/><Relationship Id="rId31" Type="http://schemas.openxmlformats.org/officeDocument/2006/relationships/chart" Target="../charts/chart3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chart" Target="../charts/chart21.xml"/><Relationship Id="rId27" Type="http://schemas.openxmlformats.org/officeDocument/2006/relationships/chart" Target="../charts/chart26.xml"/><Relationship Id="rId30" Type="http://schemas.openxmlformats.org/officeDocument/2006/relationships/chart" Target="../charts/chart29.xml"/></Relationships>
</file>

<file path=xl/drawings/_rels/drawing13.xml.rels><?xml version="1.0" encoding="UTF-8" standalone="yes"?>
<Relationships xmlns="http://schemas.openxmlformats.org/package/2006/relationships"><Relationship Id="rId8" Type="http://schemas.openxmlformats.org/officeDocument/2006/relationships/image" Target="../media/image45.png"/><Relationship Id="rId13" Type="http://schemas.openxmlformats.org/officeDocument/2006/relationships/image" Target="../media/image50.png"/><Relationship Id="rId18" Type="http://schemas.openxmlformats.org/officeDocument/2006/relationships/image" Target="../media/image55.png"/><Relationship Id="rId3" Type="http://schemas.openxmlformats.org/officeDocument/2006/relationships/image" Target="../media/image40.png"/><Relationship Id="rId21" Type="http://schemas.openxmlformats.org/officeDocument/2006/relationships/image" Target="../media/image58.png"/><Relationship Id="rId7" Type="http://schemas.openxmlformats.org/officeDocument/2006/relationships/image" Target="../media/image44.png"/><Relationship Id="rId12" Type="http://schemas.openxmlformats.org/officeDocument/2006/relationships/image" Target="../media/image49.png"/><Relationship Id="rId17" Type="http://schemas.openxmlformats.org/officeDocument/2006/relationships/image" Target="../media/image54.png"/><Relationship Id="rId2" Type="http://schemas.openxmlformats.org/officeDocument/2006/relationships/image" Target="../media/image39.png"/><Relationship Id="rId16" Type="http://schemas.openxmlformats.org/officeDocument/2006/relationships/image" Target="../media/image53.png"/><Relationship Id="rId20" Type="http://schemas.openxmlformats.org/officeDocument/2006/relationships/image" Target="../media/image57.png"/><Relationship Id="rId1" Type="http://schemas.openxmlformats.org/officeDocument/2006/relationships/image" Target="../media/image38.png"/><Relationship Id="rId6" Type="http://schemas.openxmlformats.org/officeDocument/2006/relationships/image" Target="../media/image43.png"/><Relationship Id="rId11" Type="http://schemas.openxmlformats.org/officeDocument/2006/relationships/image" Target="../media/image48.png"/><Relationship Id="rId24" Type="http://schemas.openxmlformats.org/officeDocument/2006/relationships/image" Target="../media/image61.png"/><Relationship Id="rId5" Type="http://schemas.openxmlformats.org/officeDocument/2006/relationships/image" Target="../media/image42.png"/><Relationship Id="rId15" Type="http://schemas.openxmlformats.org/officeDocument/2006/relationships/image" Target="../media/image52.png"/><Relationship Id="rId23" Type="http://schemas.openxmlformats.org/officeDocument/2006/relationships/image" Target="../media/image60.png"/><Relationship Id="rId10" Type="http://schemas.openxmlformats.org/officeDocument/2006/relationships/image" Target="../media/image47.png"/><Relationship Id="rId19" Type="http://schemas.openxmlformats.org/officeDocument/2006/relationships/image" Target="../media/image56.png"/><Relationship Id="rId4" Type="http://schemas.openxmlformats.org/officeDocument/2006/relationships/image" Target="../media/image41.png"/><Relationship Id="rId9" Type="http://schemas.openxmlformats.org/officeDocument/2006/relationships/image" Target="../media/image46.png"/><Relationship Id="rId14" Type="http://schemas.openxmlformats.org/officeDocument/2006/relationships/image" Target="../media/image51.png"/><Relationship Id="rId22" Type="http://schemas.openxmlformats.org/officeDocument/2006/relationships/image" Target="../media/image59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png"/><Relationship Id="rId13" Type="http://schemas.openxmlformats.org/officeDocument/2006/relationships/image" Target="../media/image14.png"/><Relationship Id="rId3" Type="http://schemas.openxmlformats.org/officeDocument/2006/relationships/image" Target="../media/image4.png"/><Relationship Id="rId7" Type="http://schemas.openxmlformats.org/officeDocument/2006/relationships/image" Target="../media/image8.png"/><Relationship Id="rId12" Type="http://schemas.openxmlformats.org/officeDocument/2006/relationships/image" Target="../media/image13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11" Type="http://schemas.openxmlformats.org/officeDocument/2006/relationships/image" Target="../media/image12.png"/><Relationship Id="rId5" Type="http://schemas.openxmlformats.org/officeDocument/2006/relationships/image" Target="../media/image6.png"/><Relationship Id="rId10" Type="http://schemas.openxmlformats.org/officeDocument/2006/relationships/image" Target="../media/image11.png"/><Relationship Id="rId4" Type="http://schemas.openxmlformats.org/officeDocument/2006/relationships/image" Target="../media/image5.png"/><Relationship Id="rId9" Type="http://schemas.openxmlformats.org/officeDocument/2006/relationships/image" Target="../media/image10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6.png"/><Relationship Id="rId1" Type="http://schemas.openxmlformats.org/officeDocument/2006/relationships/image" Target="../media/image15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7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0.png"/><Relationship Id="rId2" Type="http://schemas.openxmlformats.org/officeDocument/2006/relationships/image" Target="../media/image19.png"/><Relationship Id="rId1" Type="http://schemas.openxmlformats.org/officeDocument/2006/relationships/image" Target="../media/image18.png"/><Relationship Id="rId5" Type="http://schemas.openxmlformats.org/officeDocument/2006/relationships/image" Target="../media/image22.png"/><Relationship Id="rId4" Type="http://schemas.openxmlformats.org/officeDocument/2006/relationships/image" Target="../media/image21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5.png"/><Relationship Id="rId2" Type="http://schemas.openxmlformats.org/officeDocument/2006/relationships/image" Target="../media/image24.png"/><Relationship Id="rId1" Type="http://schemas.openxmlformats.org/officeDocument/2006/relationships/image" Target="../media/image23.png"/><Relationship Id="rId4" Type="http://schemas.openxmlformats.org/officeDocument/2006/relationships/image" Target="../media/image26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9.png"/><Relationship Id="rId2" Type="http://schemas.openxmlformats.org/officeDocument/2006/relationships/image" Target="../media/image28.png"/><Relationship Id="rId1" Type="http://schemas.openxmlformats.org/officeDocument/2006/relationships/image" Target="../media/image27.png"/><Relationship Id="rId4" Type="http://schemas.openxmlformats.org/officeDocument/2006/relationships/image" Target="../media/image30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3.png"/><Relationship Id="rId2" Type="http://schemas.openxmlformats.org/officeDocument/2006/relationships/image" Target="../media/image32.png"/><Relationship Id="rId1" Type="http://schemas.openxmlformats.org/officeDocument/2006/relationships/image" Target="../media/image31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6.png"/><Relationship Id="rId2" Type="http://schemas.openxmlformats.org/officeDocument/2006/relationships/image" Target="../media/image35.png"/><Relationship Id="rId1" Type="http://schemas.openxmlformats.org/officeDocument/2006/relationships/image" Target="../media/image3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314326</xdr:colOff>
      <xdr:row>0</xdr:row>
      <xdr:rowOff>114302</xdr:rowOff>
    </xdr:from>
    <xdr:to>
      <xdr:col>1</xdr:col>
      <xdr:colOff>2057400</xdr:colOff>
      <xdr:row>7</xdr:row>
      <xdr:rowOff>55054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5EDDF85-E566-1174-05F0-0F520B1DF6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4326" y="114302"/>
          <a:ext cx="2133599" cy="1318702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616858</xdr:colOff>
      <xdr:row>242</xdr:row>
      <xdr:rowOff>67412</xdr:rowOff>
    </xdr:from>
    <xdr:to>
      <xdr:col>7</xdr:col>
      <xdr:colOff>169022</xdr:colOff>
      <xdr:row>260</xdr:row>
      <xdr:rowOff>20500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C3F755C-0461-48B3-93E6-CC82F1D4F7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622301</xdr:colOff>
      <xdr:row>265</xdr:row>
      <xdr:rowOff>71531</xdr:rowOff>
    </xdr:from>
    <xdr:to>
      <xdr:col>7</xdr:col>
      <xdr:colOff>345220</xdr:colOff>
      <xdr:row>281</xdr:row>
      <xdr:rowOff>55289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7C7CAFB9-1F64-4018-8737-B0F8F36E8E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63500</xdr:colOff>
      <xdr:row>287</xdr:row>
      <xdr:rowOff>70223</xdr:rowOff>
    </xdr:from>
    <xdr:to>
      <xdr:col>7</xdr:col>
      <xdr:colOff>287528</xdr:colOff>
      <xdr:row>306</xdr:row>
      <xdr:rowOff>7393</xdr:rowOff>
    </xdr:to>
    <xdr:graphicFrame macro="">
      <xdr:nvGraphicFramePr>
        <xdr:cNvPr id="31" name="Chart 2">
          <a:extLst>
            <a:ext uri="{FF2B5EF4-FFF2-40B4-BE49-F238E27FC236}">
              <a16:creationId xmlns:a16="http://schemas.microsoft.com/office/drawing/2014/main" id="{D2C870A1-1F8C-4CEC-A13D-A6D20C777B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309</xdr:row>
      <xdr:rowOff>0</xdr:rowOff>
    </xdr:from>
    <xdr:to>
      <xdr:col>7</xdr:col>
      <xdr:colOff>147903</xdr:colOff>
      <xdr:row>326</xdr:row>
      <xdr:rowOff>1500</xdr:rowOff>
    </xdr:to>
    <xdr:graphicFrame macro="">
      <xdr:nvGraphicFramePr>
        <xdr:cNvPr id="32" name="Chart 31">
          <a:extLst>
            <a:ext uri="{FF2B5EF4-FFF2-40B4-BE49-F238E27FC236}">
              <a16:creationId xmlns:a16="http://schemas.microsoft.com/office/drawing/2014/main" id="{E0EFAACD-1BDF-4A44-B12C-990E5773F7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111125</xdr:colOff>
      <xdr:row>329</xdr:row>
      <xdr:rowOff>134937</xdr:rowOff>
    </xdr:from>
    <xdr:to>
      <xdr:col>7</xdr:col>
      <xdr:colOff>234993</xdr:colOff>
      <xdr:row>347</xdr:row>
      <xdr:rowOff>8267</xdr:rowOff>
    </xdr:to>
    <xdr:graphicFrame macro="">
      <xdr:nvGraphicFramePr>
        <xdr:cNvPr id="90" name="Chart 32">
          <a:extLst>
            <a:ext uri="{FF2B5EF4-FFF2-40B4-BE49-F238E27FC236}">
              <a16:creationId xmlns:a16="http://schemas.microsoft.com/office/drawing/2014/main" id="{FAA53CCB-9133-4EE5-9B44-F72E4860831A}"/>
            </a:ext>
            <a:ext uri="{147F2762-F138-4A5C-976F-8EAC2B608ADB}">
              <a16:predDERef xmlns:a16="http://schemas.microsoft.com/office/drawing/2014/main" pred="{E0EFAACD-1BDF-4A44-B12C-990E5773F7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411308</xdr:colOff>
      <xdr:row>370</xdr:row>
      <xdr:rowOff>0</xdr:rowOff>
    </xdr:from>
    <xdr:to>
      <xdr:col>7</xdr:col>
      <xdr:colOff>187535</xdr:colOff>
      <xdr:row>390</xdr:row>
      <xdr:rowOff>122464</xdr:rowOff>
    </xdr:to>
    <xdr:graphicFrame macro="">
      <xdr:nvGraphicFramePr>
        <xdr:cNvPr id="23" name="Chart 35">
          <a:extLst>
            <a:ext uri="{FF2B5EF4-FFF2-40B4-BE49-F238E27FC236}">
              <a16:creationId xmlns:a16="http://schemas.microsoft.com/office/drawing/2014/main" id="{E9ECAF2C-165D-4C8C-8155-920367C8DF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629887</xdr:colOff>
      <xdr:row>393</xdr:row>
      <xdr:rowOff>163818</xdr:rowOff>
    </xdr:from>
    <xdr:to>
      <xdr:col>7</xdr:col>
      <xdr:colOff>275055</xdr:colOff>
      <xdr:row>412</xdr:row>
      <xdr:rowOff>144318</xdr:rowOff>
    </xdr:to>
    <xdr:graphicFrame macro="">
      <xdr:nvGraphicFramePr>
        <xdr:cNvPr id="17" name="Chart 41">
          <a:extLst>
            <a:ext uri="{FF2B5EF4-FFF2-40B4-BE49-F238E27FC236}">
              <a16:creationId xmlns:a16="http://schemas.microsoft.com/office/drawing/2014/main" id="{E7B7CEFC-B1E8-4310-90C6-E41387CA0F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898318</xdr:colOff>
      <xdr:row>416</xdr:row>
      <xdr:rowOff>169178</xdr:rowOff>
    </xdr:from>
    <xdr:to>
      <xdr:col>7</xdr:col>
      <xdr:colOff>276787</xdr:colOff>
      <xdr:row>432</xdr:row>
      <xdr:rowOff>105678</xdr:rowOff>
    </xdr:to>
    <xdr:graphicFrame macro="">
      <xdr:nvGraphicFramePr>
        <xdr:cNvPr id="43" name="Chart 42">
          <a:extLst>
            <a:ext uri="{FF2B5EF4-FFF2-40B4-BE49-F238E27FC236}">
              <a16:creationId xmlns:a16="http://schemas.microsoft.com/office/drawing/2014/main" id="{71D8BE6A-9FB1-4C99-901A-43D871638B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698293</xdr:colOff>
      <xdr:row>434</xdr:row>
      <xdr:rowOff>157839</xdr:rowOff>
    </xdr:from>
    <xdr:to>
      <xdr:col>7</xdr:col>
      <xdr:colOff>136633</xdr:colOff>
      <xdr:row>449</xdr:row>
      <xdr:rowOff>157840</xdr:rowOff>
    </xdr:to>
    <xdr:graphicFrame macro="">
      <xdr:nvGraphicFramePr>
        <xdr:cNvPr id="45" name="Chart 44">
          <a:extLst>
            <a:ext uri="{FF2B5EF4-FFF2-40B4-BE49-F238E27FC236}">
              <a16:creationId xmlns:a16="http://schemas.microsoft.com/office/drawing/2014/main" id="{9D32C586-E4A1-4453-BBB8-FD7BDB00B3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112712</xdr:colOff>
      <xdr:row>529</xdr:row>
      <xdr:rowOff>146051</xdr:rowOff>
    </xdr:from>
    <xdr:to>
      <xdr:col>7</xdr:col>
      <xdr:colOff>463526</xdr:colOff>
      <xdr:row>546</xdr:row>
      <xdr:rowOff>147551</xdr:rowOff>
    </xdr:to>
    <xdr:graphicFrame macro="">
      <xdr:nvGraphicFramePr>
        <xdr:cNvPr id="53" name="Chart 6">
          <a:extLst>
            <a:ext uri="{FF2B5EF4-FFF2-40B4-BE49-F238E27FC236}">
              <a16:creationId xmlns:a16="http://schemas.microsoft.com/office/drawing/2014/main" id="{D1BC85C4-C4D4-465C-BF8B-68543ADA14DD}"/>
            </a:ext>
            <a:ext uri="{147F2762-F138-4A5C-976F-8EAC2B608ADB}">
              <a16:predDERef xmlns:a16="http://schemas.microsoft.com/office/drawing/2014/main" pred="{726DC25A-A58D-44A1-8504-144E84562D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914400</xdr:colOff>
      <xdr:row>549</xdr:row>
      <xdr:rowOff>167986</xdr:rowOff>
    </xdr:from>
    <xdr:to>
      <xdr:col>7</xdr:col>
      <xdr:colOff>220639</xdr:colOff>
      <xdr:row>566</xdr:row>
      <xdr:rowOff>169486</xdr:rowOff>
    </xdr:to>
    <xdr:graphicFrame macro="">
      <xdr:nvGraphicFramePr>
        <xdr:cNvPr id="54" name="Chart 53">
          <a:extLst>
            <a:ext uri="{FF2B5EF4-FFF2-40B4-BE49-F238E27FC236}">
              <a16:creationId xmlns:a16="http://schemas.microsoft.com/office/drawing/2014/main" id="{3F788562-26EC-4B28-B9E3-0C9A1EA4FF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914400</xdr:colOff>
      <xdr:row>570</xdr:row>
      <xdr:rowOff>23089</xdr:rowOff>
    </xdr:from>
    <xdr:to>
      <xdr:col>7</xdr:col>
      <xdr:colOff>14264</xdr:colOff>
      <xdr:row>587</xdr:row>
      <xdr:rowOff>38989</xdr:rowOff>
    </xdr:to>
    <xdr:graphicFrame macro="">
      <xdr:nvGraphicFramePr>
        <xdr:cNvPr id="55" name="Chart 54">
          <a:extLst>
            <a:ext uri="{FF2B5EF4-FFF2-40B4-BE49-F238E27FC236}">
              <a16:creationId xmlns:a16="http://schemas.microsoft.com/office/drawing/2014/main" id="{B12626B8-4BB5-48EA-9E50-247B0A4EBC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600076</xdr:colOff>
      <xdr:row>452</xdr:row>
      <xdr:rowOff>81643</xdr:rowOff>
    </xdr:from>
    <xdr:to>
      <xdr:col>7</xdr:col>
      <xdr:colOff>295933</xdr:colOff>
      <xdr:row>471</xdr:row>
      <xdr:rowOff>105312</xdr:rowOff>
    </xdr:to>
    <xdr:graphicFrame macro="">
      <xdr:nvGraphicFramePr>
        <xdr:cNvPr id="60" name="Chart 59">
          <a:extLst>
            <a:ext uri="{FF2B5EF4-FFF2-40B4-BE49-F238E27FC236}">
              <a16:creationId xmlns:a16="http://schemas.microsoft.com/office/drawing/2014/main" id="{618D55F8-BA16-4ABD-BE80-A7A461E8D1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993322</xdr:colOff>
      <xdr:row>475</xdr:row>
      <xdr:rowOff>75292</xdr:rowOff>
    </xdr:from>
    <xdr:to>
      <xdr:col>7</xdr:col>
      <xdr:colOff>297994</xdr:colOff>
      <xdr:row>490</xdr:row>
      <xdr:rowOff>109626</xdr:rowOff>
    </xdr:to>
    <xdr:graphicFrame macro="">
      <xdr:nvGraphicFramePr>
        <xdr:cNvPr id="61" name="Chart 60">
          <a:extLst>
            <a:ext uri="{FF2B5EF4-FFF2-40B4-BE49-F238E27FC236}">
              <a16:creationId xmlns:a16="http://schemas.microsoft.com/office/drawing/2014/main" id="{CA4472EB-D6B4-4DA2-8153-F590351831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993322</xdr:colOff>
      <xdr:row>493</xdr:row>
      <xdr:rowOff>23914</xdr:rowOff>
    </xdr:from>
    <xdr:to>
      <xdr:col>7</xdr:col>
      <xdr:colOff>288881</xdr:colOff>
      <xdr:row>508</xdr:row>
      <xdr:rowOff>42373</xdr:rowOff>
    </xdr:to>
    <xdr:graphicFrame macro="">
      <xdr:nvGraphicFramePr>
        <xdr:cNvPr id="62" name="Chart 61">
          <a:extLst>
            <a:ext uri="{FF2B5EF4-FFF2-40B4-BE49-F238E27FC236}">
              <a16:creationId xmlns:a16="http://schemas.microsoft.com/office/drawing/2014/main" id="{DED840E3-5A48-4C6B-9BF6-29BB39CFC1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993322</xdr:colOff>
      <xdr:row>511</xdr:row>
      <xdr:rowOff>121475</xdr:rowOff>
    </xdr:from>
    <xdr:to>
      <xdr:col>7</xdr:col>
      <xdr:colOff>295932</xdr:colOff>
      <xdr:row>526</xdr:row>
      <xdr:rowOff>155809</xdr:rowOff>
    </xdr:to>
    <xdr:graphicFrame macro="">
      <xdr:nvGraphicFramePr>
        <xdr:cNvPr id="63" name="Chart 8">
          <a:extLst>
            <a:ext uri="{FF2B5EF4-FFF2-40B4-BE49-F238E27FC236}">
              <a16:creationId xmlns:a16="http://schemas.microsoft.com/office/drawing/2014/main" id="{5B2CAA2D-975F-4828-9732-BB727FDB5D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0</xdr:col>
      <xdr:colOff>733425</xdr:colOff>
      <xdr:row>222</xdr:row>
      <xdr:rowOff>99171</xdr:rowOff>
    </xdr:from>
    <xdr:to>
      <xdr:col>7</xdr:col>
      <xdr:colOff>94096</xdr:colOff>
      <xdr:row>238</xdr:row>
      <xdr:rowOff>144318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065B203-1F39-47EE-BA66-4379567F8F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oneCellAnchor>
    <xdr:from>
      <xdr:col>0</xdr:col>
      <xdr:colOff>138495</xdr:colOff>
      <xdr:row>66</xdr:row>
      <xdr:rowOff>117929</xdr:rowOff>
    </xdr:from>
    <xdr:ext cx="5207137" cy="4222239"/>
    <xdr:pic>
      <xdr:nvPicPr>
        <xdr:cNvPr id="7" name="Picture 6">
          <a:extLst>
            <a:ext uri="{FF2B5EF4-FFF2-40B4-BE49-F238E27FC236}">
              <a16:creationId xmlns:a16="http://schemas.microsoft.com/office/drawing/2014/main" id="{F29F5F9C-8BEE-43BB-9196-A48E548A1F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495" y="40351529"/>
          <a:ext cx="5454040" cy="40825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1</xdr:col>
      <xdr:colOff>111846</xdr:colOff>
      <xdr:row>349</xdr:row>
      <xdr:rowOff>115455</xdr:rowOff>
    </xdr:from>
    <xdr:to>
      <xdr:col>7</xdr:col>
      <xdr:colOff>494706</xdr:colOff>
      <xdr:row>367</xdr:row>
      <xdr:rowOff>52210</xdr:rowOff>
    </xdr:to>
    <xdr:graphicFrame macro="">
      <xdr:nvGraphicFramePr>
        <xdr:cNvPr id="48" name="Chart 9">
          <a:extLst>
            <a:ext uri="{FF2B5EF4-FFF2-40B4-BE49-F238E27FC236}">
              <a16:creationId xmlns:a16="http://schemas.microsoft.com/office/drawing/2014/main" id="{F127B262-5E12-41B5-AD37-F96941E558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0</xdr:col>
      <xdr:colOff>147732</xdr:colOff>
      <xdr:row>43</xdr:row>
      <xdr:rowOff>110286</xdr:rowOff>
    </xdr:from>
    <xdr:to>
      <xdr:col>7</xdr:col>
      <xdr:colOff>552544</xdr:colOff>
      <xdr:row>63</xdr:row>
      <xdr:rowOff>30630</xdr:rowOff>
    </xdr:to>
    <xdr:grpSp>
      <xdr:nvGrpSpPr>
        <xdr:cNvPr id="5" name="Group 4">
          <a:extLst>
            <a:ext uri="{FF2B5EF4-FFF2-40B4-BE49-F238E27FC236}">
              <a16:creationId xmlns:a16="http://schemas.microsoft.com/office/drawing/2014/main" id="{EA302AB9-C771-FF40-B7B0-89F3B36FB6F1}"/>
            </a:ext>
          </a:extLst>
        </xdr:cNvPr>
        <xdr:cNvGrpSpPr/>
      </xdr:nvGrpSpPr>
      <xdr:grpSpPr>
        <a:xfrm>
          <a:off x="147732" y="8319104"/>
          <a:ext cx="6177539" cy="3637981"/>
          <a:chOff x="136526" y="73839388"/>
          <a:chExt cx="6163107" cy="3709121"/>
        </a:xfrm>
      </xdr:grpSpPr>
      <xdr:grpSp>
        <xdr:nvGrpSpPr>
          <xdr:cNvPr id="114" name="Group 7">
            <a:extLst>
              <a:ext uri="{FF2B5EF4-FFF2-40B4-BE49-F238E27FC236}">
                <a16:creationId xmlns:a16="http://schemas.microsoft.com/office/drawing/2014/main" id="{9128EDEB-0D7D-FEDF-593C-B26720AD4D14}"/>
              </a:ext>
            </a:extLst>
          </xdr:cNvPr>
          <xdr:cNvGrpSpPr/>
        </xdr:nvGrpSpPr>
        <xdr:grpSpPr>
          <a:xfrm>
            <a:off x="136526" y="73839388"/>
            <a:ext cx="6163107" cy="3709121"/>
            <a:chOff x="1" y="85679643"/>
            <a:chExt cx="6631214" cy="3683000"/>
          </a:xfrm>
        </xdr:grpSpPr>
        <xdr:graphicFrame macro="">
          <xdr:nvGraphicFramePr>
            <xdr:cNvPr id="115" name="Chart 1">
              <a:extLst>
                <a:ext uri="{FF2B5EF4-FFF2-40B4-BE49-F238E27FC236}">
                  <a16:creationId xmlns:a16="http://schemas.microsoft.com/office/drawing/2014/main" id="{AE1BD720-6875-4948-8BC8-0C0E63194B07}"/>
                </a:ext>
              </a:extLst>
            </xdr:cNvPr>
            <xdr:cNvGraphicFramePr>
              <a:graphicFrameLocks/>
            </xdr:cNvGraphicFramePr>
          </xdr:nvGraphicFramePr>
          <xdr:xfrm>
            <a:off x="1" y="85679643"/>
            <a:ext cx="6631214" cy="3683000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20"/>
            </a:graphicData>
          </a:graphic>
        </xdr:graphicFrame>
        <xdr:sp macro="" textlink="">
          <xdr:nvSpPr>
            <xdr:cNvPr id="116" name="TextBox 5">
              <a:extLst>
                <a:ext uri="{FF2B5EF4-FFF2-40B4-BE49-F238E27FC236}">
                  <a16:creationId xmlns:a16="http://schemas.microsoft.com/office/drawing/2014/main" id="{B0216A96-D544-A841-229F-78897ECD23AD}"/>
                </a:ext>
              </a:extLst>
            </xdr:cNvPr>
            <xdr:cNvSpPr txBox="1"/>
          </xdr:nvSpPr>
          <xdr:spPr>
            <a:xfrm>
              <a:off x="771072" y="86369071"/>
              <a:ext cx="463910" cy="31149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spAutoFit/>
            </a:bodyPr>
            <a:lstStyle/>
            <a:p>
              <a:r>
                <a:rPr lang="en-NZ" sz="1400" b="1">
                  <a:solidFill>
                    <a:schemeClr val="bg1"/>
                  </a:solidFill>
                </a:rPr>
                <a:t>EB1</a:t>
              </a:r>
            </a:p>
          </xdr:txBody>
        </xdr:sp>
      </xdr:grpSp>
      <xdr:cxnSp macro="">
        <xdr:nvCxnSpPr>
          <xdr:cNvPr id="18" name="Straight Connector 138">
            <a:extLst>
              <a:ext uri="{FF2B5EF4-FFF2-40B4-BE49-F238E27FC236}">
                <a16:creationId xmlns:a16="http://schemas.microsoft.com/office/drawing/2014/main" id="{08B94CC9-3EB9-796E-D507-5B312E3159D4}"/>
              </a:ext>
            </a:extLst>
          </xdr:cNvPr>
          <xdr:cNvCxnSpPr/>
        </xdr:nvCxnSpPr>
        <xdr:spPr>
          <a:xfrm>
            <a:off x="2402898" y="75002159"/>
            <a:ext cx="0" cy="1536989"/>
          </a:xfrm>
          <a:prstGeom prst="line">
            <a:avLst/>
          </a:prstGeom>
          <a:ln>
            <a:solidFill>
              <a:srgbClr val="3F86A9"/>
            </a:solidFill>
          </a:ln>
        </xdr:spPr>
        <xdr:style>
          <a:lnRef idx="1">
            <a:schemeClr val="accent5"/>
          </a:lnRef>
          <a:fillRef idx="0">
            <a:schemeClr val="accent5"/>
          </a:fillRef>
          <a:effectRef idx="0">
            <a:schemeClr val="accent5"/>
          </a:effectRef>
          <a:fontRef idx="minor">
            <a:schemeClr val="tx1"/>
          </a:fontRef>
        </xdr:style>
      </xdr:cxnSp>
      <xdr:cxnSp macro="">
        <xdr:nvCxnSpPr>
          <xdr:cNvPr id="19" name="Straight Connector 139">
            <a:extLst>
              <a:ext uri="{FF2B5EF4-FFF2-40B4-BE49-F238E27FC236}">
                <a16:creationId xmlns:a16="http://schemas.microsoft.com/office/drawing/2014/main" id="{7CDEB4D4-BB1A-4645-ADD8-23E041DC6D68}"/>
              </a:ext>
            </a:extLst>
          </xdr:cNvPr>
          <xdr:cNvCxnSpPr/>
        </xdr:nvCxnSpPr>
        <xdr:spPr>
          <a:xfrm flipH="1">
            <a:off x="1435966" y="74568195"/>
            <a:ext cx="6639" cy="1985385"/>
          </a:xfrm>
          <a:prstGeom prst="line">
            <a:avLst/>
          </a:prstGeom>
          <a:ln>
            <a:solidFill>
              <a:srgbClr val="3F86A9"/>
            </a:solidFill>
          </a:ln>
        </xdr:spPr>
        <xdr:style>
          <a:lnRef idx="1">
            <a:schemeClr val="accent5"/>
          </a:lnRef>
          <a:fillRef idx="0">
            <a:schemeClr val="accent5"/>
          </a:fillRef>
          <a:effectRef idx="0">
            <a:schemeClr val="accent5"/>
          </a:effectRef>
          <a:fontRef idx="minor">
            <a:schemeClr val="tx1"/>
          </a:fontRef>
        </xdr:style>
      </xdr:cxnSp>
    </xdr:grpSp>
    <xdr:clientData/>
  </xdr:twoCellAnchor>
  <xdr:twoCellAnchor editAs="absolute">
    <xdr:from>
      <xdr:col>0</xdr:col>
      <xdr:colOff>58509</xdr:colOff>
      <xdr:row>4</xdr:row>
      <xdr:rowOff>145173</xdr:rowOff>
    </xdr:from>
    <xdr:to>
      <xdr:col>6</xdr:col>
      <xdr:colOff>231234</xdr:colOff>
      <xdr:row>21</xdr:row>
      <xdr:rowOff>159373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0E7D2A7F-E7B6-409C-9ED6-1B9DC488FB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 editAs="absolute">
    <xdr:from>
      <xdr:col>0</xdr:col>
      <xdr:colOff>87993</xdr:colOff>
      <xdr:row>23</xdr:row>
      <xdr:rowOff>30767</xdr:rowOff>
    </xdr:from>
    <xdr:to>
      <xdr:col>6</xdr:col>
      <xdr:colOff>263893</xdr:colOff>
      <xdr:row>39</xdr:row>
      <xdr:rowOff>182053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59E92E2A-126D-44E7-9E5D-3401570480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0</xdr:col>
      <xdr:colOff>0</xdr:colOff>
      <xdr:row>91</xdr:row>
      <xdr:rowOff>0</xdr:rowOff>
    </xdr:from>
    <xdr:to>
      <xdr:col>6</xdr:col>
      <xdr:colOff>606536</xdr:colOff>
      <xdr:row>103</xdr:row>
      <xdr:rowOff>18472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8511DE41-348B-44BA-8AAC-5DC96786C3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0</xdr:col>
      <xdr:colOff>304799</xdr:colOff>
      <xdr:row>106</xdr:row>
      <xdr:rowOff>9525</xdr:rowOff>
    </xdr:from>
    <xdr:to>
      <xdr:col>6</xdr:col>
      <xdr:colOff>477524</xdr:colOff>
      <xdr:row>123</xdr:row>
      <xdr:rowOff>56312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C9052241-91AA-4FCE-87C8-51990A0CD8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 editAs="oneCell">
    <xdr:from>
      <xdr:col>0</xdr:col>
      <xdr:colOff>0</xdr:colOff>
      <xdr:row>126</xdr:row>
      <xdr:rowOff>0</xdr:rowOff>
    </xdr:from>
    <xdr:to>
      <xdr:col>7</xdr:col>
      <xdr:colOff>164946</xdr:colOff>
      <xdr:row>145</xdr:row>
      <xdr:rowOff>130922</xdr:rowOff>
    </xdr:to>
    <xdr:graphicFrame macro="">
      <xdr:nvGraphicFramePr>
        <xdr:cNvPr id="14" name="TCOComparisonsCht">
          <a:extLst>
            <a:ext uri="{FF2B5EF4-FFF2-40B4-BE49-F238E27FC236}">
              <a16:creationId xmlns:a16="http://schemas.microsoft.com/office/drawing/2014/main" id="{005D2952-930A-42FF-B56B-C0F96968E5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oneCellAnchor>
    <xdr:from>
      <xdr:col>0</xdr:col>
      <xdr:colOff>257736</xdr:colOff>
      <xdr:row>148</xdr:row>
      <xdr:rowOff>179294</xdr:rowOff>
    </xdr:from>
    <xdr:ext cx="5734356" cy="3642251"/>
    <xdr:graphicFrame macro="">
      <xdr:nvGraphicFramePr>
        <xdr:cNvPr id="15" name="TCOComparisonsCht">
          <a:extLst>
            <a:ext uri="{FF2B5EF4-FFF2-40B4-BE49-F238E27FC236}">
              <a16:creationId xmlns:a16="http://schemas.microsoft.com/office/drawing/2014/main" id="{DA74F946-E0A0-40A4-A3D9-EEC84D26D6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oneCellAnchor>
  <xdr:twoCellAnchor>
    <xdr:from>
      <xdr:col>1</xdr:col>
      <xdr:colOff>78442</xdr:colOff>
      <xdr:row>194</xdr:row>
      <xdr:rowOff>123265</xdr:rowOff>
    </xdr:from>
    <xdr:to>
      <xdr:col>8</xdr:col>
      <xdr:colOff>316292</xdr:colOff>
      <xdr:row>218</xdr:row>
      <xdr:rowOff>55992</xdr:rowOff>
    </xdr:to>
    <xdr:graphicFrame macro="">
      <xdr:nvGraphicFramePr>
        <xdr:cNvPr id="16" name="Chart 21">
          <a:extLst>
            <a:ext uri="{FF2B5EF4-FFF2-40B4-BE49-F238E27FC236}">
              <a16:creationId xmlns:a16="http://schemas.microsoft.com/office/drawing/2014/main" id="{7DEF811B-BD19-4405-8078-9E0F5EDC46F4}"/>
            </a:ext>
            <a:ext uri="{147F2762-F138-4A5C-976F-8EAC2B608ADB}">
              <a16:predDERef xmlns:a16="http://schemas.microsoft.com/office/drawing/2014/main" pred="{DD444D25-3591-422D-8AD1-BDC716B063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27</xdr:col>
      <xdr:colOff>807460</xdr:colOff>
      <xdr:row>194</xdr:row>
      <xdr:rowOff>160195</xdr:rowOff>
    </xdr:from>
    <xdr:to>
      <xdr:col>33</xdr:col>
      <xdr:colOff>790142</xdr:colOff>
      <xdr:row>215</xdr:row>
      <xdr:rowOff>56286</xdr:rowOff>
    </xdr:to>
    <xdr:graphicFrame macro="">
      <xdr:nvGraphicFramePr>
        <xdr:cNvPr id="20" name="Chart 21">
          <a:extLst>
            <a:ext uri="{FF2B5EF4-FFF2-40B4-BE49-F238E27FC236}">
              <a16:creationId xmlns:a16="http://schemas.microsoft.com/office/drawing/2014/main" id="{63B32F7B-6F42-4093-8C1B-A4883CE699A2}"/>
            </a:ext>
            <a:ext uri="{147F2762-F138-4A5C-976F-8EAC2B608ADB}">
              <a16:predDERef xmlns:a16="http://schemas.microsoft.com/office/drawing/2014/main" pred="{DD444D25-3591-422D-8AD1-BDC716B063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33</xdr:col>
      <xdr:colOff>396154</xdr:colOff>
      <xdr:row>195</xdr:row>
      <xdr:rowOff>54119</xdr:rowOff>
    </xdr:from>
    <xdr:to>
      <xdr:col>39</xdr:col>
      <xdr:colOff>664585</xdr:colOff>
      <xdr:row>215</xdr:row>
      <xdr:rowOff>140710</xdr:rowOff>
    </xdr:to>
    <xdr:graphicFrame macro="">
      <xdr:nvGraphicFramePr>
        <xdr:cNvPr id="21" name="Chart 21">
          <a:extLst>
            <a:ext uri="{FF2B5EF4-FFF2-40B4-BE49-F238E27FC236}">
              <a16:creationId xmlns:a16="http://schemas.microsoft.com/office/drawing/2014/main" id="{10359EC2-3C96-4801-96AD-9AA7B81E059F}"/>
            </a:ext>
            <a:ext uri="{147F2762-F138-4A5C-976F-8EAC2B608ADB}">
              <a16:predDERef xmlns:a16="http://schemas.microsoft.com/office/drawing/2014/main" pred="{DD444D25-3591-422D-8AD1-BDC716B063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39</xdr:col>
      <xdr:colOff>452438</xdr:colOff>
      <xdr:row>195</xdr:row>
      <xdr:rowOff>23812</xdr:rowOff>
    </xdr:from>
    <xdr:to>
      <xdr:col>46</xdr:col>
      <xdr:colOff>419966</xdr:colOff>
      <xdr:row>215</xdr:row>
      <xdr:rowOff>103909</xdr:rowOff>
    </xdr:to>
    <xdr:graphicFrame macro="">
      <xdr:nvGraphicFramePr>
        <xdr:cNvPr id="22" name="Chart 21">
          <a:extLst>
            <a:ext uri="{FF2B5EF4-FFF2-40B4-BE49-F238E27FC236}">
              <a16:creationId xmlns:a16="http://schemas.microsoft.com/office/drawing/2014/main" id="{ED602F29-3DF0-4BFD-AE2F-62F46240823D}"/>
            </a:ext>
            <a:ext uri="{147F2762-F138-4A5C-976F-8EAC2B608ADB}">
              <a16:predDERef xmlns:a16="http://schemas.microsoft.com/office/drawing/2014/main" pred="{DD444D25-3591-422D-8AD1-BDC716B063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oneCellAnchor>
    <xdr:from>
      <xdr:col>0</xdr:col>
      <xdr:colOff>0</xdr:colOff>
      <xdr:row>172</xdr:row>
      <xdr:rowOff>0</xdr:rowOff>
    </xdr:from>
    <xdr:ext cx="5734356" cy="3642251"/>
    <xdr:graphicFrame macro="">
      <xdr:nvGraphicFramePr>
        <xdr:cNvPr id="6" name="TCOComparisonsCht">
          <a:extLst>
            <a:ext uri="{FF2B5EF4-FFF2-40B4-BE49-F238E27FC236}">
              <a16:creationId xmlns:a16="http://schemas.microsoft.com/office/drawing/2014/main" id="{06E2EF7D-DC1B-4D2D-AFC5-6246594824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oneCell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0.62093</cdr:x>
      <cdr:y>0.04545</cdr:y>
    </cdr:from>
    <cdr:to>
      <cdr:x>0.62093</cdr:x>
      <cdr:y>0.85927</cdr:y>
    </cdr:to>
    <cdr:cxnSp macro="">
      <cdr:nvCxnSpPr>
        <cdr:cNvPr id="3" name="Straight Connector 2">
          <a:extLst xmlns:a="http://schemas.openxmlformats.org/drawingml/2006/main">
            <a:ext uri="{FF2B5EF4-FFF2-40B4-BE49-F238E27FC236}">
              <a16:creationId xmlns:a16="http://schemas.microsoft.com/office/drawing/2014/main" id="{CE9E0821-8A42-A00B-789D-F4F9629075FB}"/>
            </a:ext>
          </a:extLst>
        </cdr:cNvPr>
        <cdr:cNvCxnSpPr/>
      </cdr:nvCxnSpPr>
      <cdr:spPr>
        <a:xfrm xmlns:a="http://schemas.openxmlformats.org/drawingml/2006/main">
          <a:off x="3215258" y="140942"/>
          <a:ext cx="0" cy="2523681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tx1"/>
          </a:solidFill>
          <a:prstDash val="dash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0.63473</cdr:x>
      <cdr:y>0.04403</cdr:y>
    </cdr:from>
    <cdr:to>
      <cdr:x>0.76982</cdr:x>
      <cdr:y>0.18975</cdr:y>
    </cdr:to>
    <cdr:sp macro="" textlink="">
      <cdr:nvSpPr>
        <cdr:cNvPr id="4" name="TextBox 3">
          <a:extLst xmlns:a="http://schemas.openxmlformats.org/drawingml/2006/main">
            <a:ext uri="{FF2B5EF4-FFF2-40B4-BE49-F238E27FC236}">
              <a16:creationId xmlns:a16="http://schemas.microsoft.com/office/drawing/2014/main" id="{D77F50B4-7F54-7E23-E065-31312A088728}"/>
            </a:ext>
          </a:extLst>
        </cdr:cNvPr>
        <cdr:cNvSpPr txBox="1"/>
      </cdr:nvSpPr>
      <cdr:spPr>
        <a:xfrm xmlns:a="http://schemas.openxmlformats.org/drawingml/2006/main">
          <a:off x="3479085" y="131455"/>
          <a:ext cx="740490" cy="43505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NZ" sz="900">
              <a:solidFill>
                <a:schemeClr val="accent3"/>
              </a:solidFill>
            </a:rPr>
            <a:t>Provisional</a:t>
          </a:r>
        </a:p>
        <a:p xmlns:a="http://schemas.openxmlformats.org/drawingml/2006/main">
          <a:r>
            <a:rPr lang="en-NZ" sz="900">
              <a:solidFill>
                <a:schemeClr val="accent3"/>
              </a:solidFill>
            </a:rPr>
            <a:t>estimates</a:t>
          </a:r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0.24432</cdr:x>
      <cdr:y>0.25985</cdr:y>
    </cdr:from>
    <cdr:to>
      <cdr:x>0.63029</cdr:x>
      <cdr:y>0.6275</cdr:y>
    </cdr:to>
    <cdr:grpSp>
      <cdr:nvGrpSpPr>
        <cdr:cNvPr id="5" name="Group 4">
          <a:extLst xmlns:a="http://schemas.openxmlformats.org/drawingml/2006/main">
            <a:ext uri="{FF2B5EF4-FFF2-40B4-BE49-F238E27FC236}">
              <a16:creationId xmlns:a16="http://schemas.microsoft.com/office/drawing/2014/main" id="{316A071F-6FF7-D38A-147E-84A9732ED854}"/>
            </a:ext>
          </a:extLst>
        </cdr:cNvPr>
        <cdr:cNvGrpSpPr/>
      </cdr:nvGrpSpPr>
      <cdr:grpSpPr>
        <a:xfrm xmlns:a="http://schemas.openxmlformats.org/drawingml/2006/main">
          <a:off x="1509296" y="945329"/>
          <a:ext cx="2384345" cy="1337504"/>
          <a:chOff x="1620157" y="957026"/>
          <a:chExt cx="2559410" cy="1354058"/>
        </a:xfrm>
      </cdr:grpSpPr>
      <cdr:sp macro="" textlink="">
        <cdr:nvSpPr>
          <cdr:cNvPr id="2" name="TextBox 5">
            <a:extLst xmlns:a="http://schemas.openxmlformats.org/drawingml/2006/main">
              <a:ext uri="{FF2B5EF4-FFF2-40B4-BE49-F238E27FC236}">
                <a16:creationId xmlns:a16="http://schemas.microsoft.com/office/drawing/2014/main" id="{B0216A96-D544-A841-229F-78897ECD23AD}"/>
              </a:ext>
            </a:extLst>
          </cdr:cNvPr>
          <cdr:cNvSpPr txBox="1"/>
        </cdr:nvSpPr>
        <cdr:spPr>
          <a:xfrm xmlns:a="http://schemas.openxmlformats.org/drawingml/2006/main">
            <a:off x="1620157" y="957026"/>
            <a:ext cx="463910" cy="325947"/>
          </a:xfrm>
          <a:prstGeom xmlns:a="http://schemas.openxmlformats.org/drawingml/2006/main" prst="rect">
            <a:avLst/>
          </a:prstGeom>
          <a:noFill xmlns:a="http://schemas.openxmlformats.org/drawingml/2006/main"/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  <cdr:txBody>
          <a:bodyPr xmlns:a="http://schemas.openxmlformats.org/drawingml/2006/main" wrap="none" rtlCol="0" anchor="t">
            <a:spAutoFit/>
          </a:bodyPr>
          <a:lstStyle xmlns:a="http://schemas.openxmlformats.org/drawingml/2006/main">
            <a:lvl1pPr marL="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r>
              <a:rPr lang="en-NZ" sz="1400" b="1">
                <a:solidFill>
                  <a:schemeClr val="bg1"/>
                </a:solidFill>
              </a:rPr>
              <a:t>EB2</a:t>
            </a:r>
          </a:p>
        </cdr:txBody>
      </cdr:sp>
      <cdr:sp macro="" textlink="">
        <cdr:nvSpPr>
          <cdr:cNvPr id="3" name="TextBox 5">
            <a:extLst xmlns:a="http://schemas.openxmlformats.org/drawingml/2006/main">
              <a:ext uri="{FF2B5EF4-FFF2-40B4-BE49-F238E27FC236}">
                <a16:creationId xmlns:a16="http://schemas.microsoft.com/office/drawing/2014/main" id="{B0216A96-D544-A841-229F-78897ECD23AD}"/>
              </a:ext>
            </a:extLst>
          </cdr:cNvPr>
          <cdr:cNvSpPr txBox="1"/>
        </cdr:nvSpPr>
        <cdr:spPr>
          <a:xfrm xmlns:a="http://schemas.openxmlformats.org/drawingml/2006/main">
            <a:off x="2663372" y="1349155"/>
            <a:ext cx="463910" cy="325947"/>
          </a:xfrm>
          <a:prstGeom xmlns:a="http://schemas.openxmlformats.org/drawingml/2006/main" prst="rect">
            <a:avLst/>
          </a:prstGeom>
          <a:noFill xmlns:a="http://schemas.openxmlformats.org/drawingml/2006/main"/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  <cdr:txBody>
          <a:bodyPr xmlns:a="http://schemas.openxmlformats.org/drawingml/2006/main" wrap="none" rtlCol="0" anchor="t">
            <a:spAutoFit/>
          </a:bodyPr>
          <a:lstStyle xmlns:a="http://schemas.openxmlformats.org/drawingml/2006/main">
            <a:lvl1pPr marL="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r>
              <a:rPr lang="en-NZ" sz="1400" b="1">
                <a:solidFill>
                  <a:schemeClr val="bg1"/>
                </a:solidFill>
              </a:rPr>
              <a:t>EB3</a:t>
            </a:r>
          </a:p>
        </cdr:txBody>
      </cdr:sp>
      <cdr:sp macro="" textlink="">
        <cdr:nvSpPr>
          <cdr:cNvPr id="4" name="TextBox 5">
            <a:extLst xmlns:a="http://schemas.openxmlformats.org/drawingml/2006/main">
              <a:ext uri="{FF2B5EF4-FFF2-40B4-BE49-F238E27FC236}">
                <a16:creationId xmlns:a16="http://schemas.microsoft.com/office/drawing/2014/main" id="{B0216A96-D544-A841-229F-78897ECD23AD}"/>
              </a:ext>
            </a:extLst>
          </cdr:cNvPr>
          <cdr:cNvSpPr txBox="1"/>
        </cdr:nvSpPr>
        <cdr:spPr>
          <a:xfrm xmlns:a="http://schemas.openxmlformats.org/drawingml/2006/main">
            <a:off x="3715657" y="1985137"/>
            <a:ext cx="463910" cy="325947"/>
          </a:xfrm>
          <a:prstGeom xmlns:a="http://schemas.openxmlformats.org/drawingml/2006/main" prst="rect">
            <a:avLst/>
          </a:prstGeom>
          <a:noFill xmlns:a="http://schemas.openxmlformats.org/drawingml/2006/main"/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  <cdr:txBody>
          <a:bodyPr xmlns:a="http://schemas.openxmlformats.org/drawingml/2006/main" wrap="none" rtlCol="0" anchor="t">
            <a:spAutoFit/>
          </a:bodyPr>
          <a:lstStyle xmlns:a="http://schemas.openxmlformats.org/drawingml/2006/main">
            <a:lvl1pPr marL="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r>
              <a:rPr lang="en-NZ" sz="1400" b="1">
                <a:solidFill>
                  <a:sysClr val="windowText" lastClr="000000"/>
                </a:solidFill>
              </a:rPr>
              <a:t>EB4</a:t>
            </a:r>
          </a:p>
        </cdr:txBody>
      </cdr:sp>
    </cdr:grp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201</xdr:row>
      <xdr:rowOff>0</xdr:rowOff>
    </xdr:from>
    <xdr:to>
      <xdr:col>6</xdr:col>
      <xdr:colOff>123825</xdr:colOff>
      <xdr:row>213</xdr:row>
      <xdr:rowOff>113533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87A14081-4012-4A76-9C16-BF600E34D5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7049750"/>
          <a:ext cx="3990975" cy="239953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118</xdr:row>
      <xdr:rowOff>1</xdr:rowOff>
    </xdr:from>
    <xdr:to>
      <xdr:col>6</xdr:col>
      <xdr:colOff>30411</xdr:colOff>
      <xdr:row>149</xdr:row>
      <xdr:rowOff>15876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1C45AECF-95ED-B52B-7BF0-242228BBE5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428626"/>
          <a:ext cx="3903911" cy="59626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147</xdr:row>
      <xdr:rowOff>80123</xdr:rowOff>
    </xdr:from>
    <xdr:to>
      <xdr:col>6</xdr:col>
      <xdr:colOff>381414</xdr:colOff>
      <xdr:row>168</xdr:row>
      <xdr:rowOff>111872</xdr:rowOff>
    </xdr:to>
    <xdr:pic>
      <xdr:nvPicPr>
        <xdr:cNvPr id="10" name="Picture 9" descr="A screenshot of a graph&#10;&#10;AI-generated content may be incorrect.">
          <a:extLst>
            <a:ext uri="{FF2B5EF4-FFF2-40B4-BE49-F238E27FC236}">
              <a16:creationId xmlns:a16="http://schemas.microsoft.com/office/drawing/2014/main" id="{AD5B52C9-D8A2-8516-777D-64733E16EB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35546741"/>
          <a:ext cx="4234930" cy="402907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255</xdr:row>
      <xdr:rowOff>0</xdr:rowOff>
    </xdr:from>
    <xdr:to>
      <xdr:col>6</xdr:col>
      <xdr:colOff>44262</xdr:colOff>
      <xdr:row>282</xdr:row>
      <xdr:rowOff>133350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AAA630C-B9B1-F417-B34E-1F4BCC834F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27527250"/>
          <a:ext cx="3920937" cy="5286375"/>
        </a:xfrm>
        <a:prstGeom prst="rect">
          <a:avLst/>
        </a:prstGeom>
      </xdr:spPr>
    </xdr:pic>
    <xdr:clientData/>
  </xdr:twoCellAnchor>
  <xdr:twoCellAnchor editAs="oneCell">
    <xdr:from>
      <xdr:col>0</xdr:col>
      <xdr:colOff>2</xdr:colOff>
      <xdr:row>3</xdr:row>
      <xdr:rowOff>100878</xdr:rowOff>
    </xdr:from>
    <xdr:to>
      <xdr:col>6</xdr:col>
      <xdr:colOff>438338</xdr:colOff>
      <xdr:row>26</xdr:row>
      <xdr:rowOff>207843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54396E95-CFE3-DE8D-8C7A-8B101EA433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" y="762025"/>
          <a:ext cx="4291852" cy="5519406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27</xdr:row>
      <xdr:rowOff>0</xdr:rowOff>
    </xdr:from>
    <xdr:to>
      <xdr:col>6</xdr:col>
      <xdr:colOff>387163</xdr:colOff>
      <xdr:row>41</xdr:row>
      <xdr:rowOff>163648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58F7B3EF-634B-1E3F-E1A3-8B1518B18F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308912"/>
          <a:ext cx="4247029" cy="3451827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11206</xdr:colOff>
      <xdr:row>91</xdr:row>
      <xdr:rowOff>56029</xdr:rowOff>
    </xdr:from>
    <xdr:to>
      <xdr:col>6</xdr:col>
      <xdr:colOff>438337</xdr:colOff>
      <xdr:row>115</xdr:row>
      <xdr:rowOff>105831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D246BB42-D7CA-4EF0-B039-E487E7E53F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06" y="21336000"/>
          <a:ext cx="4280647" cy="5649568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22413</xdr:colOff>
      <xdr:row>251</xdr:row>
      <xdr:rowOff>179295</xdr:rowOff>
    </xdr:from>
    <xdr:to>
      <xdr:col>6</xdr:col>
      <xdr:colOff>546474</xdr:colOff>
      <xdr:row>253</xdr:row>
      <xdr:rowOff>56681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7B1DA802-38CB-5EAE-C417-420D07CC9B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13" y="55457913"/>
          <a:ext cx="4336676" cy="258386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425824</xdr:colOff>
      <xdr:row>282</xdr:row>
      <xdr:rowOff>89646</xdr:rowOff>
    </xdr:from>
    <xdr:to>
      <xdr:col>5</xdr:col>
      <xdr:colOff>1308</xdr:colOff>
      <xdr:row>283</xdr:row>
      <xdr:rowOff>111651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596796AB-B8E4-076A-2FA6-462E0A00CB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5824" y="61284970"/>
          <a:ext cx="2812677" cy="21250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285</xdr:row>
      <xdr:rowOff>0</xdr:rowOff>
    </xdr:from>
    <xdr:to>
      <xdr:col>6</xdr:col>
      <xdr:colOff>404719</xdr:colOff>
      <xdr:row>314</xdr:row>
      <xdr:rowOff>11142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2C01E3BF-01A1-AACA-DCBB-D67DE1F99B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9413588"/>
          <a:ext cx="4258235" cy="5532467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318</xdr:row>
      <xdr:rowOff>59766</xdr:rowOff>
    </xdr:from>
    <xdr:to>
      <xdr:col>6</xdr:col>
      <xdr:colOff>386124</xdr:colOff>
      <xdr:row>338</xdr:row>
      <xdr:rowOff>11206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35B49C5B-93BD-2326-3D88-8AE0072BE1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34531"/>
          <a:ext cx="4268402" cy="3839321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377266</xdr:colOff>
      <xdr:row>338</xdr:row>
      <xdr:rowOff>85912</xdr:rowOff>
    </xdr:from>
    <xdr:to>
      <xdr:col>5</xdr:col>
      <xdr:colOff>176867</xdr:colOff>
      <xdr:row>339</xdr:row>
      <xdr:rowOff>145030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1BF535A0-DBFE-E4F5-8BC6-6BA97244C8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7266" y="73245383"/>
          <a:ext cx="3055470" cy="256528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315</xdr:row>
      <xdr:rowOff>122704</xdr:rowOff>
    </xdr:from>
    <xdr:to>
      <xdr:col>6</xdr:col>
      <xdr:colOff>382307</xdr:colOff>
      <xdr:row>316</xdr:row>
      <xdr:rowOff>155568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D38C467C-712B-E6BF-9C6E-2975CD4AA9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814763"/>
          <a:ext cx="4258235" cy="227099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342</xdr:row>
      <xdr:rowOff>168088</xdr:rowOff>
    </xdr:from>
    <xdr:to>
      <xdr:col>6</xdr:col>
      <xdr:colOff>492125</xdr:colOff>
      <xdr:row>368</xdr:row>
      <xdr:rowOff>113993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0198FC05-B46F-FABD-AE6D-88CD5279B3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0440176"/>
          <a:ext cx="4314265" cy="489890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370</xdr:row>
      <xdr:rowOff>0</xdr:rowOff>
    </xdr:from>
    <xdr:to>
      <xdr:col>6</xdr:col>
      <xdr:colOff>411069</xdr:colOff>
      <xdr:row>388</xdr:row>
      <xdr:rowOff>59659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B896C5E8-8672-34DC-1F69-5BB33F82EA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959324"/>
          <a:ext cx="4258235" cy="3488659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593912</xdr:colOff>
      <xdr:row>369</xdr:row>
      <xdr:rowOff>1</xdr:rowOff>
    </xdr:from>
    <xdr:to>
      <xdr:col>6</xdr:col>
      <xdr:colOff>196663</xdr:colOff>
      <xdr:row>369</xdr:row>
      <xdr:rowOff>131175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60645C5D-BA3D-A465-8E2C-BEAA968262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3912" y="77768825"/>
          <a:ext cx="3462617" cy="131174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</xdr:colOff>
      <xdr:row>389</xdr:row>
      <xdr:rowOff>1</xdr:rowOff>
    </xdr:from>
    <xdr:to>
      <xdr:col>2</xdr:col>
      <xdr:colOff>546474</xdr:colOff>
      <xdr:row>390</xdr:row>
      <xdr:rowOff>93350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848C3137-B240-011C-0FA4-136A3CDB5D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81578825"/>
          <a:ext cx="1893794" cy="274324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</xdr:colOff>
      <xdr:row>50</xdr:row>
      <xdr:rowOff>0</xdr:rowOff>
    </xdr:from>
    <xdr:to>
      <xdr:col>6</xdr:col>
      <xdr:colOff>337922</xdr:colOff>
      <xdr:row>72</xdr:row>
      <xdr:rowOff>86472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31A162BD-EAB1-00A1-1892-90938E6ABC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1676529"/>
          <a:ext cx="4194612" cy="526676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22413</xdr:colOff>
      <xdr:row>72</xdr:row>
      <xdr:rowOff>89648</xdr:rowOff>
    </xdr:from>
    <xdr:to>
      <xdr:col>6</xdr:col>
      <xdr:colOff>364753</xdr:colOff>
      <xdr:row>87</xdr:row>
      <xdr:rowOff>160897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45072FAA-CEDF-D976-8CE2-033BEE58CA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13" y="16943295"/>
          <a:ext cx="4202206" cy="3597927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291353</xdr:colOff>
      <xdr:row>87</xdr:row>
      <xdr:rowOff>179296</xdr:rowOff>
    </xdr:from>
    <xdr:to>
      <xdr:col>6</xdr:col>
      <xdr:colOff>168269</xdr:colOff>
      <xdr:row>89</xdr:row>
      <xdr:rowOff>17557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E18FDFA3-03DD-D55D-0D1E-540D33D916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1353" y="20562796"/>
          <a:ext cx="3733607" cy="308908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42</xdr:row>
      <xdr:rowOff>1</xdr:rowOff>
    </xdr:from>
    <xdr:to>
      <xdr:col>6</xdr:col>
      <xdr:colOff>23719</xdr:colOff>
      <xdr:row>42</xdr:row>
      <xdr:rowOff>225491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id="{9A87E025-37E8-E797-E6DE-64BDB80A44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838766"/>
          <a:ext cx="3877235" cy="22549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212912</xdr:colOff>
      <xdr:row>115</xdr:row>
      <xdr:rowOff>123264</xdr:rowOff>
    </xdr:from>
    <xdr:to>
      <xdr:col>6</xdr:col>
      <xdr:colOff>382308</xdr:colOff>
      <xdr:row>116</xdr:row>
      <xdr:rowOff>217490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id="{DEE68EFD-8D08-D4A3-EBA2-5D559D26C6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912" y="27006176"/>
          <a:ext cx="4022912" cy="326374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15875</xdr:colOff>
      <xdr:row>170</xdr:row>
      <xdr:rowOff>79375</xdr:rowOff>
    </xdr:from>
    <xdr:to>
      <xdr:col>6</xdr:col>
      <xdr:colOff>244280</xdr:colOff>
      <xdr:row>200</xdr:row>
      <xdr:rowOff>21590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CA4BE6A-A61D-FC18-1A7F-57D748B777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37893625"/>
          <a:ext cx="4292405" cy="565721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79375</xdr:colOff>
      <xdr:row>215</xdr:row>
      <xdr:rowOff>91770</xdr:rowOff>
    </xdr:from>
    <xdr:to>
      <xdr:col>6</xdr:col>
      <xdr:colOff>360045</xdr:colOff>
      <xdr:row>225</xdr:row>
      <xdr:rowOff>88900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6C9907F6-4717-F7DE-D5B2-175F027FF7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75" y="46478520"/>
          <a:ext cx="4344670" cy="190213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32418</xdr:colOff>
      <xdr:row>228</xdr:row>
      <xdr:rowOff>95250</xdr:rowOff>
    </xdr:from>
    <xdr:to>
      <xdr:col>5</xdr:col>
      <xdr:colOff>387985</xdr:colOff>
      <xdr:row>252</xdr:row>
      <xdr:rowOff>12700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50EC0270-8A4F-3821-7375-A7B2841136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418" y="48958500"/>
          <a:ext cx="3768692" cy="448945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3</xdr:row>
      <xdr:rowOff>0</xdr:rowOff>
    </xdr:from>
    <xdr:to>
      <xdr:col>6</xdr:col>
      <xdr:colOff>76201</xdr:colOff>
      <xdr:row>22</xdr:row>
      <xdr:rowOff>169240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5F641E9-8019-95DC-9AC4-FEB936CDD4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666750"/>
          <a:ext cx="4857750" cy="3785565"/>
        </a:xfrm>
        <a:prstGeom prst="rect">
          <a:avLst/>
        </a:prstGeom>
      </xdr:spPr>
    </xdr:pic>
    <xdr:clientData/>
  </xdr:twoCellAnchor>
  <xdr:twoCellAnchor editAs="oneCell">
    <xdr:from>
      <xdr:col>0</xdr:col>
      <xdr:colOff>21167</xdr:colOff>
      <xdr:row>24</xdr:row>
      <xdr:rowOff>87841</xdr:rowOff>
    </xdr:from>
    <xdr:to>
      <xdr:col>6</xdr:col>
      <xdr:colOff>74290</xdr:colOff>
      <xdr:row>43</xdr:row>
      <xdr:rowOff>40216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60F0D429-B517-8043-5E44-84D9F1A703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1167" y="4511674"/>
          <a:ext cx="5090790" cy="336020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45</xdr:row>
      <xdr:rowOff>19050</xdr:rowOff>
    </xdr:from>
    <xdr:to>
      <xdr:col>5</xdr:col>
      <xdr:colOff>573868</xdr:colOff>
      <xdr:row>65</xdr:row>
      <xdr:rowOff>15875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4DE2D2BF-87F0-FE76-2132-4E46F9B605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8667750"/>
          <a:ext cx="4745818" cy="3800475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152400</xdr:colOff>
      <xdr:row>67</xdr:row>
      <xdr:rowOff>152400</xdr:rowOff>
    </xdr:from>
    <xdr:to>
      <xdr:col>6</xdr:col>
      <xdr:colOff>435839</xdr:colOff>
      <xdr:row>88</xdr:row>
      <xdr:rowOff>92075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61AFECEC-0029-7448-9975-705A5E3BBF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52400" y="12992100"/>
          <a:ext cx="5064989" cy="3933825"/>
        </a:xfrm>
        <a:prstGeom prst="rect">
          <a:avLst/>
        </a:prstGeom>
      </xdr:spPr>
    </xdr:pic>
    <xdr:clientData/>
  </xdr:twoCellAnchor>
  <xdr:twoCellAnchor editAs="oneCell">
    <xdr:from>
      <xdr:col>0</xdr:col>
      <xdr:colOff>233978</xdr:colOff>
      <xdr:row>90</xdr:row>
      <xdr:rowOff>76200</xdr:rowOff>
    </xdr:from>
    <xdr:to>
      <xdr:col>6</xdr:col>
      <xdr:colOff>225425</xdr:colOff>
      <xdr:row>108</xdr:row>
      <xdr:rowOff>34279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B2A45F88-7C71-EB9E-2550-EDBF950CD8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33978" y="17297400"/>
          <a:ext cx="4766647" cy="3387079"/>
        </a:xfrm>
        <a:prstGeom prst="rect">
          <a:avLst/>
        </a:prstGeom>
      </xdr:spPr>
    </xdr:pic>
    <xdr:clientData/>
  </xdr:twoCellAnchor>
  <xdr:twoCellAnchor editAs="oneCell">
    <xdr:from>
      <xdr:col>0</xdr:col>
      <xdr:colOff>266701</xdr:colOff>
      <xdr:row>110</xdr:row>
      <xdr:rowOff>142875</xdr:rowOff>
    </xdr:from>
    <xdr:to>
      <xdr:col>5</xdr:col>
      <xdr:colOff>438151</xdr:colOff>
      <xdr:row>125</xdr:row>
      <xdr:rowOff>113058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018240F4-279F-1FE2-DC64-7A1409BBF6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66701" y="21183600"/>
          <a:ext cx="4343400" cy="3399183"/>
        </a:xfrm>
        <a:prstGeom prst="rect">
          <a:avLst/>
        </a:prstGeom>
      </xdr:spPr>
    </xdr:pic>
    <xdr:clientData/>
  </xdr:twoCellAnchor>
  <xdr:twoCellAnchor editAs="oneCell">
    <xdr:from>
      <xdr:col>0</xdr:col>
      <xdr:colOff>9525</xdr:colOff>
      <xdr:row>127</xdr:row>
      <xdr:rowOff>28576</xdr:rowOff>
    </xdr:from>
    <xdr:to>
      <xdr:col>6</xdr:col>
      <xdr:colOff>95250</xdr:colOff>
      <xdr:row>148</xdr:row>
      <xdr:rowOff>39566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4FC6324B-C20F-B665-5FB7-45BC33939A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9525" y="24869776"/>
          <a:ext cx="4867275" cy="4011490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152400</xdr:colOff>
      <xdr:row>150</xdr:row>
      <xdr:rowOff>0</xdr:rowOff>
    </xdr:from>
    <xdr:to>
      <xdr:col>5</xdr:col>
      <xdr:colOff>492125</xdr:colOff>
      <xdr:row>167</xdr:row>
      <xdr:rowOff>91122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6865452B-15A1-36F8-B0EC-DBABC030D4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52400" y="29222700"/>
          <a:ext cx="4505325" cy="3326447"/>
        </a:xfrm>
        <a:prstGeom prst="rect">
          <a:avLst/>
        </a:prstGeom>
      </xdr:spPr>
    </xdr:pic>
    <xdr:clientData/>
  </xdr:twoCellAnchor>
  <xdr:twoCellAnchor editAs="oneCell">
    <xdr:from>
      <xdr:col>0</xdr:col>
      <xdr:colOff>104775</xdr:colOff>
      <xdr:row>170</xdr:row>
      <xdr:rowOff>76201</xdr:rowOff>
    </xdr:from>
    <xdr:to>
      <xdr:col>5</xdr:col>
      <xdr:colOff>570143</xdr:colOff>
      <xdr:row>187</xdr:row>
      <xdr:rowOff>57151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8D9503ED-4E1C-5D1F-A18F-D65FFDE7EF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04775" y="32918401"/>
          <a:ext cx="4637318" cy="3219450"/>
        </a:xfrm>
        <a:prstGeom prst="rect">
          <a:avLst/>
        </a:prstGeom>
      </xdr:spPr>
    </xdr:pic>
    <xdr:clientData/>
  </xdr:twoCellAnchor>
  <xdr:twoCellAnchor editAs="oneCell">
    <xdr:from>
      <xdr:col>0</xdr:col>
      <xdr:colOff>304801</xdr:colOff>
      <xdr:row>189</xdr:row>
      <xdr:rowOff>38100</xdr:rowOff>
    </xdr:from>
    <xdr:to>
      <xdr:col>5</xdr:col>
      <xdr:colOff>517547</xdr:colOff>
      <xdr:row>203</xdr:row>
      <xdr:rowOff>149225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D5F65442-CC5B-95FB-8B76-1BB6CB8FCB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304801" y="36499800"/>
          <a:ext cx="4384696" cy="3343275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</xdr:colOff>
      <xdr:row>223</xdr:row>
      <xdr:rowOff>47625</xdr:rowOff>
    </xdr:from>
    <xdr:to>
      <xdr:col>6</xdr:col>
      <xdr:colOff>363278</xdr:colOff>
      <xdr:row>242</xdr:row>
      <xdr:rowOff>92075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A0DEC36B-26D4-0EBF-97ED-F496A9B817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28575" y="43595925"/>
          <a:ext cx="5116253" cy="3657600"/>
        </a:xfrm>
        <a:prstGeom prst="rect">
          <a:avLst/>
        </a:prstGeom>
      </xdr:spPr>
    </xdr:pic>
    <xdr:clientData/>
  </xdr:twoCellAnchor>
  <xdr:twoCellAnchor editAs="oneCell">
    <xdr:from>
      <xdr:col>0</xdr:col>
      <xdr:colOff>95249</xdr:colOff>
      <xdr:row>244</xdr:row>
      <xdr:rowOff>100479</xdr:rowOff>
    </xdr:from>
    <xdr:to>
      <xdr:col>6</xdr:col>
      <xdr:colOff>406400</xdr:colOff>
      <xdr:row>261</xdr:row>
      <xdr:rowOff>162377</xdr:rowOff>
    </xdr:to>
    <xdr:pic>
      <xdr:nvPicPr>
        <xdr:cNvPr id="11" name="Picture 3">
          <a:extLst>
            <a:ext uri="{FF2B5EF4-FFF2-40B4-BE49-F238E27FC236}">
              <a16:creationId xmlns:a16="http://schemas.microsoft.com/office/drawing/2014/main" id="{097C7FF3-A634-48BF-3F60-366115137B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95249" y="44889146"/>
          <a:ext cx="5334001" cy="3192448"/>
        </a:xfrm>
        <a:prstGeom prst="rect">
          <a:avLst/>
        </a:prstGeom>
      </xdr:spPr>
    </xdr:pic>
    <xdr:clientData/>
  </xdr:twoCellAnchor>
  <xdr:twoCellAnchor editAs="oneCell">
    <xdr:from>
      <xdr:col>0</xdr:col>
      <xdr:colOff>55183</xdr:colOff>
      <xdr:row>206</xdr:row>
      <xdr:rowOff>74084</xdr:rowOff>
    </xdr:from>
    <xdr:to>
      <xdr:col>6</xdr:col>
      <xdr:colOff>359833</xdr:colOff>
      <xdr:row>221</xdr:row>
      <xdr:rowOff>80443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41F73A5E-1B08-6AA0-8956-3D8C95768D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55183" y="37994167"/>
          <a:ext cx="5342317" cy="273685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4</xdr:col>
      <xdr:colOff>343980</xdr:colOff>
      <xdr:row>31</xdr:row>
      <xdr:rowOff>123825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D133CA3-99A3-790E-1EEA-2AB7D10CF5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666750"/>
          <a:ext cx="4087305" cy="54578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33</xdr:row>
      <xdr:rowOff>104774</xdr:rowOff>
    </xdr:from>
    <xdr:to>
      <xdr:col>6</xdr:col>
      <xdr:colOff>473522</xdr:colOff>
      <xdr:row>54</xdr:row>
      <xdr:rowOff>161925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C8327999-3774-734B-D2C9-08713C59DF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6496049"/>
          <a:ext cx="5436047" cy="405765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123266</xdr:rowOff>
    </xdr:from>
    <xdr:to>
      <xdr:col>7</xdr:col>
      <xdr:colOff>25373</xdr:colOff>
      <xdr:row>17</xdr:row>
      <xdr:rowOff>156883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5A21C64-8AB0-4466-1730-B41C6B3EB7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49090"/>
          <a:ext cx="5404197" cy="289111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2</xdr:row>
      <xdr:rowOff>0</xdr:rowOff>
    </xdr:from>
    <xdr:to>
      <xdr:col>3</xdr:col>
      <xdr:colOff>142876</xdr:colOff>
      <xdr:row>23</xdr:row>
      <xdr:rowOff>125121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57FCBB7-518C-D9DB-6036-4ABDA82C34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428625"/>
          <a:ext cx="3295650" cy="4125621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25</xdr:row>
      <xdr:rowOff>0</xdr:rowOff>
    </xdr:from>
    <xdr:to>
      <xdr:col>2</xdr:col>
      <xdr:colOff>523876</xdr:colOff>
      <xdr:row>41</xdr:row>
      <xdr:rowOff>142875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9F0C6148-91FD-C0F4-143A-E4630F5424A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6666" b="9015"/>
        <a:stretch>
          <a:fillRect/>
        </a:stretch>
      </xdr:blipFill>
      <xdr:spPr>
        <a:xfrm>
          <a:off x="1" y="4810125"/>
          <a:ext cx="3067050" cy="3190875"/>
        </a:xfrm>
        <a:prstGeom prst="rect">
          <a:avLst/>
        </a:prstGeom>
      </xdr:spPr>
    </xdr:pic>
    <xdr:clientData/>
  </xdr:twoCellAnchor>
  <xdr:twoCellAnchor editAs="oneCell">
    <xdr:from>
      <xdr:col>0</xdr:col>
      <xdr:colOff>171451</xdr:colOff>
      <xdr:row>44</xdr:row>
      <xdr:rowOff>66675</xdr:rowOff>
    </xdr:from>
    <xdr:to>
      <xdr:col>3</xdr:col>
      <xdr:colOff>257175</xdr:colOff>
      <xdr:row>61</xdr:row>
      <xdr:rowOff>42950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C9CD81B7-8158-3892-858C-617DBE1006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71451" y="8505825"/>
          <a:ext cx="3238499" cy="326240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63</xdr:row>
      <xdr:rowOff>28575</xdr:rowOff>
    </xdr:from>
    <xdr:to>
      <xdr:col>3</xdr:col>
      <xdr:colOff>476250</xdr:colOff>
      <xdr:row>80</xdr:row>
      <xdr:rowOff>96626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4C4B1E65-F88A-82EC-6DCC-648E58980C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23825" y="12134850"/>
          <a:ext cx="3505200" cy="330655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82</xdr:row>
      <xdr:rowOff>47625</xdr:rowOff>
    </xdr:from>
    <xdr:to>
      <xdr:col>7</xdr:col>
      <xdr:colOff>557600</xdr:colOff>
      <xdr:row>105</xdr:row>
      <xdr:rowOff>47625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CB3566C6-D077-17BD-C5E2-5C264C5F96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15773400"/>
          <a:ext cx="6148775" cy="519112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66676</xdr:colOff>
      <xdr:row>3</xdr:row>
      <xdr:rowOff>38101</xdr:rowOff>
    </xdr:from>
    <xdr:to>
      <xdr:col>3</xdr:col>
      <xdr:colOff>3952</xdr:colOff>
      <xdr:row>14</xdr:row>
      <xdr:rowOff>104776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30974B7-1EA5-DC26-3FB6-98A7BB330F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6" y="704851"/>
          <a:ext cx="3213876" cy="2686050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152400</xdr:colOff>
      <xdr:row>16</xdr:row>
      <xdr:rowOff>152400</xdr:rowOff>
    </xdr:from>
    <xdr:to>
      <xdr:col>3</xdr:col>
      <xdr:colOff>428625</xdr:colOff>
      <xdr:row>27</xdr:row>
      <xdr:rowOff>196031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BC2685DE-1155-14D5-C7B0-1E8AC25FA3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2400" y="3867150"/>
          <a:ext cx="3552825" cy="266300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29</xdr:row>
      <xdr:rowOff>0</xdr:rowOff>
    </xdr:from>
    <xdr:to>
      <xdr:col>5</xdr:col>
      <xdr:colOff>409575</xdr:colOff>
      <xdr:row>45</xdr:row>
      <xdr:rowOff>169933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B37ACBE4-2975-7DB5-3446-3E17B33BB9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7000875"/>
          <a:ext cx="4905375" cy="3979933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47</xdr:row>
      <xdr:rowOff>76200</xdr:rowOff>
    </xdr:from>
    <xdr:to>
      <xdr:col>5</xdr:col>
      <xdr:colOff>16757</xdr:colOff>
      <xdr:row>63</xdr:row>
      <xdr:rowOff>142875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A557870F-B7AE-6976-9111-5F4F7CA7EA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33350" y="11315700"/>
          <a:ext cx="4379207" cy="387667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3</xdr:row>
      <xdr:rowOff>1</xdr:rowOff>
    </xdr:from>
    <xdr:to>
      <xdr:col>2</xdr:col>
      <xdr:colOff>600075</xdr:colOff>
      <xdr:row>17</xdr:row>
      <xdr:rowOff>28396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BA5D6A-C3DE-1324-5C7B-A96C6D4A66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666751"/>
          <a:ext cx="3267074" cy="3371670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19</xdr:row>
      <xdr:rowOff>66675</xdr:rowOff>
    </xdr:from>
    <xdr:to>
      <xdr:col>3</xdr:col>
      <xdr:colOff>228563</xdr:colOff>
      <xdr:row>35</xdr:row>
      <xdr:rowOff>38100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F821A58-4077-EC48-810D-B5B2861FE9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0500" y="4505325"/>
          <a:ext cx="3314663" cy="32099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38</xdr:row>
      <xdr:rowOff>0</xdr:rowOff>
    </xdr:from>
    <xdr:to>
      <xdr:col>3</xdr:col>
      <xdr:colOff>142875</xdr:colOff>
      <xdr:row>54</xdr:row>
      <xdr:rowOff>180886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19E48EC-444F-52F1-7C6B-61346CBC38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8248650"/>
          <a:ext cx="3419475" cy="3324136"/>
        </a:xfrm>
        <a:prstGeom prst="rect">
          <a:avLst/>
        </a:prstGeom>
      </xdr:spPr>
    </xdr:pic>
    <xdr:clientData/>
  </xdr:twoCellAnchor>
  <xdr:twoCellAnchor editAs="oneCell">
    <xdr:from>
      <xdr:col>0</xdr:col>
      <xdr:colOff>238126</xdr:colOff>
      <xdr:row>58</xdr:row>
      <xdr:rowOff>180975</xdr:rowOff>
    </xdr:from>
    <xdr:to>
      <xdr:col>3</xdr:col>
      <xdr:colOff>431714</xdr:colOff>
      <xdr:row>76</xdr:row>
      <xdr:rowOff>142875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F77BCB4D-FEE8-CC57-5975-1A3EA9166F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8126" y="12334875"/>
          <a:ext cx="3470188" cy="343852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3</xdr:row>
      <xdr:rowOff>66675</xdr:rowOff>
    </xdr:from>
    <xdr:to>
      <xdr:col>2</xdr:col>
      <xdr:colOff>600075</xdr:colOff>
      <xdr:row>19</xdr:row>
      <xdr:rowOff>181891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72948F57-B046-9A64-28D3-31E77A5C9F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2875" y="733425"/>
          <a:ext cx="3124200" cy="3248941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123826</xdr:colOff>
      <xdr:row>23</xdr:row>
      <xdr:rowOff>161925</xdr:rowOff>
    </xdr:from>
    <xdr:to>
      <xdr:col>2</xdr:col>
      <xdr:colOff>316820</xdr:colOff>
      <xdr:row>38</xdr:row>
      <xdr:rowOff>47625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9E477518-6B37-2B01-D9EE-9FDB5BA4D0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826" y="4724400"/>
          <a:ext cx="2859994" cy="2838450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43</xdr:row>
      <xdr:rowOff>0</xdr:rowOff>
    </xdr:from>
    <xdr:to>
      <xdr:col>5</xdr:col>
      <xdr:colOff>304800</xdr:colOff>
      <xdr:row>61</xdr:row>
      <xdr:rowOff>110386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C432316C-526F-7B63-1F3C-1A28CDAA23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" y="8467725"/>
          <a:ext cx="4800599" cy="3577486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1</xdr:rowOff>
    </xdr:from>
    <xdr:to>
      <xdr:col>3</xdr:col>
      <xdr:colOff>82550</xdr:colOff>
      <xdr:row>15</xdr:row>
      <xdr:rowOff>88395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A5C21739-BE4F-6368-AC47-38D6E08B79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666751"/>
          <a:ext cx="3362325" cy="2958594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18</xdr:row>
      <xdr:rowOff>0</xdr:rowOff>
    </xdr:from>
    <xdr:to>
      <xdr:col>2</xdr:col>
      <xdr:colOff>522988</xdr:colOff>
      <xdr:row>30</xdr:row>
      <xdr:rowOff>82550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3E869C72-8014-A300-B533-9E1CCC0D35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" y="4200525"/>
          <a:ext cx="3193162" cy="2952750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33</xdr:row>
      <xdr:rowOff>0</xdr:rowOff>
    </xdr:from>
    <xdr:to>
      <xdr:col>5</xdr:col>
      <xdr:colOff>342901</xdr:colOff>
      <xdr:row>48</xdr:row>
      <xdr:rowOff>104224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40EC706C-725A-DF4A-E4D5-989A09339E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" y="7781925"/>
          <a:ext cx="4838700" cy="3672924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ERM1">
  <a:themeElements>
    <a:clrScheme name="Custom 3">
      <a:dk1>
        <a:sysClr val="windowText" lastClr="000000"/>
      </a:dk1>
      <a:lt1>
        <a:sysClr val="window" lastClr="FFFFFF"/>
      </a:lt1>
      <a:dk2>
        <a:srgbClr val="F3F2F1"/>
      </a:dk2>
      <a:lt2>
        <a:srgbClr val="FBE7E5"/>
      </a:lt2>
      <a:accent1>
        <a:srgbClr val="14ACD4"/>
      </a:accent1>
      <a:accent2>
        <a:srgbClr val="F57825"/>
      </a:accent2>
      <a:accent3>
        <a:srgbClr val="083256"/>
      </a:accent3>
      <a:accent4>
        <a:srgbClr val="69C17A"/>
      </a:accent4>
      <a:accent5>
        <a:srgbClr val="5C4EA0"/>
      </a:accent5>
      <a:accent6>
        <a:srgbClr val="26A79E"/>
      </a:accent6>
      <a:hlink>
        <a:srgbClr val="E1E8F5"/>
      </a:hlink>
      <a:folHlink>
        <a:srgbClr val="E8F4E7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Custom 3">
    <a:dk1>
      <a:sysClr val="windowText" lastClr="000000"/>
    </a:dk1>
    <a:lt1>
      <a:sysClr val="window" lastClr="FFFFFF"/>
    </a:lt1>
    <a:dk2>
      <a:srgbClr val="F3F2F1"/>
    </a:dk2>
    <a:lt2>
      <a:srgbClr val="FBE7E5"/>
    </a:lt2>
    <a:accent1>
      <a:srgbClr val="14ACD4"/>
    </a:accent1>
    <a:accent2>
      <a:srgbClr val="F57825"/>
    </a:accent2>
    <a:accent3>
      <a:srgbClr val="083256"/>
    </a:accent3>
    <a:accent4>
      <a:srgbClr val="69C17A"/>
    </a:accent4>
    <a:accent5>
      <a:srgbClr val="5C4EA0"/>
    </a:accent5>
    <a:accent6>
      <a:srgbClr val="26A79E"/>
    </a:accent6>
    <a:hlink>
      <a:srgbClr val="E1E8F5"/>
    </a:hlink>
    <a:folHlink>
      <a:srgbClr val="E8F4E7"/>
    </a:folHlink>
  </a:clrScheme>
  <a:fontScheme name="Office">
    <a:majorFont>
      <a:latin typeface="Cambria"/>
      <a:ea typeface=""/>
      <a:cs typeface="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156082"/>
    </a:accent1>
    <a:accent2>
      <a:srgbClr val="E97132"/>
    </a:accent2>
    <a:accent3>
      <a:srgbClr val="196B24"/>
    </a:accent3>
    <a:accent4>
      <a:srgbClr val="0F9ED5"/>
    </a:accent4>
    <a:accent5>
      <a:srgbClr val="A02B93"/>
    </a:accent5>
    <a:accent6>
      <a:srgbClr val="4EA72E"/>
    </a:accent6>
    <a:hlink>
      <a:srgbClr val="467886"/>
    </a:hlink>
    <a:folHlink>
      <a:srgbClr val="96607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Custom 3">
    <a:dk1>
      <a:sysClr val="windowText" lastClr="000000"/>
    </a:dk1>
    <a:lt1>
      <a:sysClr val="window" lastClr="FFFFFF"/>
    </a:lt1>
    <a:dk2>
      <a:srgbClr val="F3F2F1"/>
    </a:dk2>
    <a:lt2>
      <a:srgbClr val="FBE7E5"/>
    </a:lt2>
    <a:accent1>
      <a:srgbClr val="14ACD4"/>
    </a:accent1>
    <a:accent2>
      <a:srgbClr val="F57825"/>
    </a:accent2>
    <a:accent3>
      <a:srgbClr val="083256"/>
    </a:accent3>
    <a:accent4>
      <a:srgbClr val="69C17A"/>
    </a:accent4>
    <a:accent5>
      <a:srgbClr val="5C4EA0"/>
    </a:accent5>
    <a:accent6>
      <a:srgbClr val="26A79E"/>
    </a:accent6>
    <a:hlink>
      <a:srgbClr val="E1E8F5"/>
    </a:hlink>
    <a:folHlink>
      <a:srgbClr val="E8F4E7"/>
    </a:folHlink>
  </a:clrScheme>
  <a:fontScheme name="Office">
    <a:majorFont>
      <a:latin typeface="Cambria"/>
      <a:ea typeface=""/>
      <a:cs typeface="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Custom 3">
    <a:dk1>
      <a:sysClr val="windowText" lastClr="000000"/>
    </a:dk1>
    <a:lt1>
      <a:sysClr val="window" lastClr="FFFFFF"/>
    </a:lt1>
    <a:dk2>
      <a:srgbClr val="F3F2F1"/>
    </a:dk2>
    <a:lt2>
      <a:srgbClr val="FBE7E5"/>
    </a:lt2>
    <a:accent1>
      <a:srgbClr val="14ACD4"/>
    </a:accent1>
    <a:accent2>
      <a:srgbClr val="F57825"/>
    </a:accent2>
    <a:accent3>
      <a:srgbClr val="083256"/>
    </a:accent3>
    <a:accent4>
      <a:srgbClr val="69C17A"/>
    </a:accent4>
    <a:accent5>
      <a:srgbClr val="5C4EA0"/>
    </a:accent5>
    <a:accent6>
      <a:srgbClr val="26A79E"/>
    </a:accent6>
    <a:hlink>
      <a:srgbClr val="E1E8F5"/>
    </a:hlink>
    <a:folHlink>
      <a:srgbClr val="E8F4E7"/>
    </a:folHlink>
  </a:clrScheme>
  <a:fontScheme name="Office">
    <a:majorFont>
      <a:latin typeface="Cambria"/>
      <a:ea typeface=""/>
      <a:cs typeface="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Custom 3">
    <a:dk1>
      <a:sysClr val="windowText" lastClr="000000"/>
    </a:dk1>
    <a:lt1>
      <a:sysClr val="window" lastClr="FFFFFF"/>
    </a:lt1>
    <a:dk2>
      <a:srgbClr val="F3F2F1"/>
    </a:dk2>
    <a:lt2>
      <a:srgbClr val="FBE7E5"/>
    </a:lt2>
    <a:accent1>
      <a:srgbClr val="14ACD4"/>
    </a:accent1>
    <a:accent2>
      <a:srgbClr val="F57825"/>
    </a:accent2>
    <a:accent3>
      <a:srgbClr val="083256"/>
    </a:accent3>
    <a:accent4>
      <a:srgbClr val="69C17A"/>
    </a:accent4>
    <a:accent5>
      <a:srgbClr val="5C4EA0"/>
    </a:accent5>
    <a:accent6>
      <a:srgbClr val="26A79E"/>
    </a:accent6>
    <a:hlink>
      <a:srgbClr val="E1E8F5"/>
    </a:hlink>
    <a:folHlink>
      <a:srgbClr val="E8F4E7"/>
    </a:folHlink>
  </a:clrScheme>
  <a:fontScheme name="Office">
    <a:majorFont>
      <a:latin typeface="Cambria"/>
      <a:ea typeface=""/>
      <a:cs typeface="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.xml><?xml version="1.0" encoding="utf-8"?>
<a:themeOverride xmlns:a="http://schemas.openxmlformats.org/drawingml/2006/main">
  <a:clrScheme name="Custom 3">
    <a:dk1>
      <a:sysClr val="windowText" lastClr="000000"/>
    </a:dk1>
    <a:lt1>
      <a:sysClr val="window" lastClr="FFFFFF"/>
    </a:lt1>
    <a:dk2>
      <a:srgbClr val="F3F2F1"/>
    </a:dk2>
    <a:lt2>
      <a:srgbClr val="FBE7E5"/>
    </a:lt2>
    <a:accent1>
      <a:srgbClr val="14ACD4"/>
    </a:accent1>
    <a:accent2>
      <a:srgbClr val="F57825"/>
    </a:accent2>
    <a:accent3>
      <a:srgbClr val="083256"/>
    </a:accent3>
    <a:accent4>
      <a:srgbClr val="69C17A"/>
    </a:accent4>
    <a:accent5>
      <a:srgbClr val="5C4EA0"/>
    </a:accent5>
    <a:accent6>
      <a:srgbClr val="26A79E"/>
    </a:accent6>
    <a:hlink>
      <a:srgbClr val="E1E8F5"/>
    </a:hlink>
    <a:folHlink>
      <a:srgbClr val="E8F4E7"/>
    </a:folHlink>
  </a:clrScheme>
  <a:fontScheme name="Office">
    <a:majorFont>
      <a:latin typeface="Cambria"/>
      <a:ea typeface=""/>
      <a:cs typeface="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.xml><?xml version="1.0" encoding="utf-8"?>
<a:themeOverride xmlns:a="http://schemas.openxmlformats.org/drawingml/2006/main">
  <a:clrScheme name="Custom 3">
    <a:dk1>
      <a:sysClr val="windowText" lastClr="000000"/>
    </a:dk1>
    <a:lt1>
      <a:sysClr val="window" lastClr="FFFFFF"/>
    </a:lt1>
    <a:dk2>
      <a:srgbClr val="F3F2F1"/>
    </a:dk2>
    <a:lt2>
      <a:srgbClr val="FBE7E5"/>
    </a:lt2>
    <a:accent1>
      <a:srgbClr val="14ACD4"/>
    </a:accent1>
    <a:accent2>
      <a:srgbClr val="F57825"/>
    </a:accent2>
    <a:accent3>
      <a:srgbClr val="083256"/>
    </a:accent3>
    <a:accent4>
      <a:srgbClr val="69C17A"/>
    </a:accent4>
    <a:accent5>
      <a:srgbClr val="5C4EA0"/>
    </a:accent5>
    <a:accent6>
      <a:srgbClr val="26A79E"/>
    </a:accent6>
    <a:hlink>
      <a:srgbClr val="E1E8F5"/>
    </a:hlink>
    <a:folHlink>
      <a:srgbClr val="E8F4E7"/>
    </a:folHlink>
  </a:clrScheme>
  <a:fontScheme name="Office">
    <a:majorFont>
      <a:latin typeface="Cambria"/>
      <a:ea typeface=""/>
      <a:cs typeface="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.xml><?xml version="1.0" encoding="utf-8"?>
<a:themeOverride xmlns:a="http://schemas.openxmlformats.org/drawingml/2006/main">
  <a:clrScheme name="CCC colour palette">
    <a:dk1>
      <a:sysClr val="windowText" lastClr="000000"/>
    </a:dk1>
    <a:lt1>
      <a:sysClr val="window" lastClr="FFFFFF"/>
    </a:lt1>
    <a:dk2>
      <a:srgbClr val="003A5D"/>
    </a:dk2>
    <a:lt2>
      <a:srgbClr val="E7E6E6"/>
    </a:lt2>
    <a:accent1>
      <a:srgbClr val="0060A2"/>
    </a:accent1>
    <a:accent2>
      <a:srgbClr val="00ACD3"/>
    </a:accent2>
    <a:accent3>
      <a:srgbClr val="5BC4BE"/>
    </a:accent3>
    <a:accent4>
      <a:srgbClr val="6AC17B"/>
    </a:accent4>
    <a:accent5>
      <a:srgbClr val="EF4D7F"/>
    </a:accent5>
    <a:accent6>
      <a:srgbClr val="FAA74A"/>
    </a:accent6>
    <a:hlink>
      <a:srgbClr val="9E76B4"/>
    </a:hlink>
    <a:folHlink>
      <a:srgbClr val="A6C0CB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156082"/>
    </a:accent1>
    <a:accent2>
      <a:srgbClr val="E97132"/>
    </a:accent2>
    <a:accent3>
      <a:srgbClr val="196B24"/>
    </a:accent3>
    <a:accent4>
      <a:srgbClr val="0F9ED5"/>
    </a:accent4>
    <a:accent5>
      <a:srgbClr val="A02B93"/>
    </a:accent5>
    <a:accent6>
      <a:srgbClr val="4EA72E"/>
    </a:accent6>
    <a:hlink>
      <a:srgbClr val="467886"/>
    </a:hlink>
    <a:folHlink>
      <a:srgbClr val="96607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156082"/>
    </a:accent1>
    <a:accent2>
      <a:srgbClr val="E97132"/>
    </a:accent2>
    <a:accent3>
      <a:srgbClr val="196B24"/>
    </a:accent3>
    <a:accent4>
      <a:srgbClr val="0F9ED5"/>
    </a:accent4>
    <a:accent5>
      <a:srgbClr val="A02B93"/>
    </a:accent5>
    <a:accent6>
      <a:srgbClr val="4EA72E"/>
    </a:accent6>
    <a:hlink>
      <a:srgbClr val="467886"/>
    </a:hlink>
    <a:folHlink>
      <a:srgbClr val="96607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010BFE-45A8-4970-B62F-FB69ED623D77}">
  <sheetPr codeName="Sheet2"/>
  <dimension ref="A1:C2"/>
  <sheetViews>
    <sheetView workbookViewId="0">
      <selection activeCell="B2" sqref="B2"/>
    </sheetView>
  </sheetViews>
  <sheetFormatPr defaultColWidth="9.1796875" defaultRowHeight="14.5" x14ac:dyDescent="0.35"/>
  <cols>
    <col min="1" max="1" width="10.453125" style="8" bestFit="1" customWidth="1"/>
    <col min="2" max="2" width="11.453125" style="8" bestFit="1" customWidth="1"/>
    <col min="3" max="3" width="41.1796875" style="8" customWidth="1"/>
    <col min="4" max="16384" width="9.1796875" style="8"/>
  </cols>
  <sheetData>
    <row r="1" spans="1:3" x14ac:dyDescent="0.35">
      <c r="A1" s="7" t="s">
        <v>0</v>
      </c>
      <c r="B1" s="7" t="s">
        <v>1</v>
      </c>
      <c r="C1" s="7" t="s">
        <v>2</v>
      </c>
    </row>
    <row r="2" spans="1:3" x14ac:dyDescent="0.35">
      <c r="A2" s="9">
        <v>1</v>
      </c>
      <c r="B2" s="10" t="s">
        <v>570</v>
      </c>
      <c r="C2" s="11"/>
    </row>
  </sheetData>
  <pageMargins left="0.7" right="0.7" top="0.75" bottom="0.75" header="0.3" footer="0.3"/>
  <headerFooter>
    <oddHeader>&amp;C&amp;"Calibri"&amp;10&amp;K000000 [STAFF IN-CONFIDENCE]&amp;1#_x000D_</oddHeader>
    <oddFooter>&amp;C_x000D_&amp;1#&amp;"Calibri"&amp;10&amp;K000000 [STAFF IN-CONFIDENCE]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AE843-2991-413C-8431-DC937287D349}">
  <dimension ref="A1:BQ114"/>
  <sheetViews>
    <sheetView showGridLines="0" zoomScale="55" zoomScaleNormal="55" workbookViewId="0">
      <pane ySplit="1" topLeftCell="A31" activePane="bottomLeft" state="frozen"/>
      <selection activeCell="B10" sqref="B10"/>
      <selection pane="bottomLeft" activeCell="G27" sqref="G27"/>
    </sheetView>
  </sheetViews>
  <sheetFormatPr defaultColWidth="9.1796875" defaultRowHeight="14.5" x14ac:dyDescent="0.35"/>
  <cols>
    <col min="1" max="1" width="15" style="1" customWidth="1"/>
    <col min="2" max="2" width="25" style="1" customWidth="1"/>
    <col min="3" max="7" width="9.1796875" style="1"/>
    <col min="8" max="8" width="29.26953125" style="1" customWidth="1"/>
    <col min="9" max="9" width="11.7265625" style="1" customWidth="1"/>
    <col min="10" max="12" width="18.1796875" style="1" customWidth="1"/>
    <col min="13" max="14" width="17.1796875" style="1" customWidth="1"/>
    <col min="15" max="15" width="16.54296875" style="1" customWidth="1"/>
    <col min="16" max="16" width="14.54296875" style="1" customWidth="1"/>
    <col min="17" max="17" width="14.81640625" style="1" customWidth="1"/>
    <col min="18" max="18" width="14.54296875" style="1" customWidth="1"/>
    <col min="19" max="19" width="15.1796875" style="1" customWidth="1"/>
    <col min="20" max="20" width="14.1796875" style="1" customWidth="1"/>
    <col min="21" max="43" width="15.26953125" style="1" bestFit="1" customWidth="1"/>
    <col min="44" max="69" width="13.81640625" style="1" bestFit="1" customWidth="1"/>
    <col min="70" max="71" width="13" style="1" bestFit="1" customWidth="1"/>
    <col min="72" max="73" width="12.54296875" style="1" bestFit="1" customWidth="1"/>
    <col min="74" max="16384" width="9.1796875" style="1"/>
  </cols>
  <sheetData>
    <row r="1" spans="1:49" s="6" customFormat="1" ht="18.5" x14ac:dyDescent="0.45">
      <c r="A1" s="110" t="s">
        <v>541</v>
      </c>
    </row>
    <row r="2" spans="1:49" s="2" customFormat="1" ht="18.5" x14ac:dyDescent="0.45"/>
    <row r="3" spans="1:49" s="99" customFormat="1" x14ac:dyDescent="0.35">
      <c r="A3" s="4" t="s">
        <v>60</v>
      </c>
      <c r="B3" s="16" t="s">
        <v>61</v>
      </c>
    </row>
    <row r="4" spans="1:49" s="2" customFormat="1" ht="18.5" x14ac:dyDescent="0.45"/>
    <row r="5" spans="1:49" s="2" customFormat="1" ht="18.5" x14ac:dyDescent="0.45">
      <c r="H5" s="143" t="s">
        <v>260</v>
      </c>
      <c r="I5" s="144">
        <v>2010</v>
      </c>
      <c r="J5" s="144">
        <v>2011</v>
      </c>
      <c r="K5" s="144">
        <v>2012</v>
      </c>
      <c r="L5" s="144">
        <v>2013</v>
      </c>
      <c r="M5" s="144">
        <v>2014</v>
      </c>
      <c r="N5" s="144">
        <v>2015</v>
      </c>
      <c r="O5" s="144">
        <v>2016</v>
      </c>
      <c r="P5" s="144">
        <v>2017</v>
      </c>
      <c r="Q5" s="144">
        <v>2018</v>
      </c>
      <c r="R5" s="144">
        <v>2019</v>
      </c>
      <c r="S5" s="144">
        <v>2020</v>
      </c>
      <c r="T5" s="144">
        <v>2021</v>
      </c>
      <c r="U5" s="144">
        <v>2022</v>
      </c>
      <c r="V5" s="144">
        <v>2023</v>
      </c>
      <c r="W5" s="144">
        <v>2024</v>
      </c>
      <c r="X5" s="144">
        <v>2025</v>
      </c>
      <c r="Y5" s="144">
        <v>2026</v>
      </c>
      <c r="Z5" s="144">
        <v>2027</v>
      </c>
      <c r="AA5" s="144">
        <v>2028</v>
      </c>
      <c r="AB5" s="144">
        <v>2029</v>
      </c>
      <c r="AC5" s="144">
        <v>2030</v>
      </c>
      <c r="AD5" s="144"/>
      <c r="AE5" s="144"/>
      <c r="AF5" s="144"/>
      <c r="AG5" s="144"/>
      <c r="AH5" s="144"/>
      <c r="AI5" s="144"/>
      <c r="AJ5" s="144"/>
      <c r="AK5" s="144"/>
      <c r="AL5" s="144"/>
      <c r="AM5" s="144"/>
      <c r="AN5" s="144"/>
      <c r="AO5" s="144"/>
      <c r="AP5" s="144"/>
      <c r="AQ5" s="144"/>
      <c r="AR5" s="144"/>
      <c r="AS5" s="144"/>
      <c r="AT5" s="144"/>
      <c r="AU5" s="144"/>
      <c r="AV5" s="144"/>
      <c r="AW5" s="144"/>
    </row>
    <row r="6" spans="1:49" s="2" customFormat="1" ht="18.5" x14ac:dyDescent="0.45">
      <c r="H6" s="112" t="s">
        <v>197</v>
      </c>
      <c r="I6" s="112"/>
      <c r="J6" s="112"/>
      <c r="K6" s="112"/>
      <c r="L6" s="112"/>
      <c r="M6" s="112"/>
      <c r="N6" s="112"/>
      <c r="O6" s="112"/>
      <c r="P6" s="112"/>
      <c r="Q6" s="112"/>
      <c r="R6" s="112"/>
      <c r="S6" s="112"/>
      <c r="T6" s="112">
        <v>-9.68</v>
      </c>
      <c r="U6" s="112">
        <v>-8.36</v>
      </c>
      <c r="V6" s="112">
        <v>-7.76</v>
      </c>
      <c r="W6" s="112">
        <v>-7.96</v>
      </c>
      <c r="X6" s="112"/>
      <c r="Y6" s="112"/>
      <c r="Z6" s="112"/>
      <c r="AA6" s="112"/>
      <c r="AB6" s="112"/>
      <c r="AC6" s="112"/>
      <c r="AD6" s="112"/>
      <c r="AE6" s="112"/>
      <c r="AF6" s="112"/>
      <c r="AG6" s="112"/>
      <c r="AH6" s="112"/>
      <c r="AI6" s="112"/>
      <c r="AJ6" s="112"/>
      <c r="AK6" s="112"/>
      <c r="AL6" s="112"/>
      <c r="AM6" s="112"/>
      <c r="AN6" s="112"/>
      <c r="AO6" s="112"/>
      <c r="AP6" s="112"/>
      <c r="AQ6" s="112"/>
      <c r="AR6" s="112"/>
      <c r="AS6" s="112"/>
      <c r="AT6" s="112"/>
      <c r="AU6" s="112"/>
      <c r="AV6" s="112"/>
      <c r="AW6" s="112"/>
    </row>
    <row r="7" spans="1:49" s="2" customFormat="1" ht="18.5" x14ac:dyDescent="0.45">
      <c r="H7" s="113" t="s">
        <v>465</v>
      </c>
      <c r="I7" s="112"/>
      <c r="J7" s="112"/>
      <c r="K7" s="112"/>
      <c r="L7" s="112"/>
      <c r="M7" s="112"/>
      <c r="N7" s="112"/>
      <c r="O7" s="112"/>
      <c r="P7" s="112"/>
      <c r="Q7" s="112"/>
      <c r="R7" s="112"/>
      <c r="S7" s="112"/>
      <c r="T7" s="112"/>
      <c r="U7" s="112"/>
      <c r="V7" s="112"/>
      <c r="W7" s="130">
        <f>W6</f>
        <v>-7.96</v>
      </c>
      <c r="X7" s="112">
        <v>-8.535281862918076</v>
      </c>
      <c r="Y7" s="112">
        <v>-10.433587435970969</v>
      </c>
      <c r="Z7" s="112">
        <v>-12.209070938500052</v>
      </c>
      <c r="AA7" s="112">
        <v>-14.388121507786538</v>
      </c>
      <c r="AB7" s="112">
        <v>-16.346424723531872</v>
      </c>
      <c r="AC7" s="112">
        <v>-17.7515237624972</v>
      </c>
      <c r="AD7" s="112"/>
      <c r="AE7" s="112"/>
      <c r="AF7" s="112"/>
      <c r="AG7" s="112"/>
      <c r="AH7" s="112"/>
      <c r="AI7" s="112"/>
      <c r="AJ7" s="112"/>
      <c r="AK7" s="112"/>
      <c r="AL7" s="112"/>
      <c r="AM7" s="112"/>
      <c r="AN7" s="112"/>
      <c r="AO7" s="112"/>
      <c r="AP7" s="112"/>
      <c r="AQ7" s="112"/>
      <c r="AR7" s="112"/>
      <c r="AS7" s="112"/>
      <c r="AT7" s="112"/>
      <c r="AU7" s="112"/>
      <c r="AV7" s="112"/>
      <c r="AW7" s="112"/>
    </row>
    <row r="8" spans="1:49" s="2" customFormat="1" ht="18.5" x14ac:dyDescent="0.45">
      <c r="H8" s="112"/>
      <c r="I8" s="112">
        <v>-20</v>
      </c>
      <c r="J8" s="112">
        <v>-20</v>
      </c>
      <c r="K8" s="112">
        <v>-20</v>
      </c>
      <c r="L8" s="112">
        <v>-20</v>
      </c>
      <c r="M8" s="112">
        <v>-20</v>
      </c>
      <c r="N8" s="112">
        <v>-20</v>
      </c>
      <c r="O8" s="112">
        <v>-20</v>
      </c>
      <c r="P8" s="112">
        <v>-20</v>
      </c>
      <c r="Q8" s="112">
        <v>-20</v>
      </c>
      <c r="R8" s="112">
        <v>-20</v>
      </c>
      <c r="S8" s="112">
        <v>-20</v>
      </c>
      <c r="T8" s="112">
        <v>-20</v>
      </c>
      <c r="U8" s="112">
        <v>-20</v>
      </c>
      <c r="V8" s="112">
        <v>-20</v>
      </c>
      <c r="W8" s="112">
        <v>-20</v>
      </c>
      <c r="X8" s="112"/>
      <c r="Y8" s="112"/>
      <c r="Z8" s="112"/>
      <c r="AA8" s="112"/>
      <c r="AB8" s="112"/>
      <c r="AC8" s="112"/>
      <c r="AD8" s="112"/>
      <c r="AE8" s="112"/>
      <c r="AF8" s="112"/>
      <c r="AG8" s="112"/>
      <c r="AH8" s="112"/>
      <c r="AI8" s="112"/>
      <c r="AJ8" s="112"/>
      <c r="AK8" s="112"/>
      <c r="AL8" s="112"/>
      <c r="AM8" s="112"/>
      <c r="AN8" s="112"/>
      <c r="AO8" s="112"/>
      <c r="AP8" s="112"/>
      <c r="AQ8" s="112"/>
      <c r="AR8" s="112"/>
      <c r="AS8" s="112"/>
      <c r="AT8" s="112"/>
      <c r="AU8" s="112"/>
      <c r="AV8" s="112"/>
      <c r="AW8" s="112"/>
    </row>
    <row r="9" spans="1:49" s="2" customFormat="1" ht="18.5" x14ac:dyDescent="0.45"/>
    <row r="10" spans="1:49" s="2" customFormat="1" ht="18.5" x14ac:dyDescent="0.45"/>
    <row r="11" spans="1:49" s="2" customFormat="1" ht="18.5" x14ac:dyDescent="0.45"/>
    <row r="12" spans="1:49" s="2" customFormat="1" ht="18.5" x14ac:dyDescent="0.45"/>
    <row r="13" spans="1:49" s="2" customFormat="1" ht="18.5" x14ac:dyDescent="0.45"/>
    <row r="14" spans="1:49" s="2" customFormat="1" ht="18.5" x14ac:dyDescent="0.45"/>
    <row r="15" spans="1:49" s="2" customFormat="1" ht="18.5" x14ac:dyDescent="0.45"/>
    <row r="16" spans="1:49" s="2" customFormat="1" ht="18.5" x14ac:dyDescent="0.45"/>
    <row r="17" spans="1:49" s="2" customFormat="1" ht="18.5" x14ac:dyDescent="0.45"/>
    <row r="18" spans="1:49" s="4" customFormat="1" x14ac:dyDescent="0.35">
      <c r="A18" s="4" t="s">
        <v>261</v>
      </c>
      <c r="B18" s="4" t="s">
        <v>63</v>
      </c>
    </row>
    <row r="19" spans="1:49" s="2" customFormat="1" ht="18.5" x14ac:dyDescent="0.45"/>
    <row r="20" spans="1:49" s="2" customFormat="1" ht="18.5" x14ac:dyDescent="0.45">
      <c r="H20" s="143" t="s">
        <v>260</v>
      </c>
      <c r="I20" s="144">
        <v>2010</v>
      </c>
      <c r="J20" s="144">
        <v>2011</v>
      </c>
      <c r="K20" s="144">
        <v>2012</v>
      </c>
      <c r="L20" s="144">
        <v>2013</v>
      </c>
      <c r="M20" s="144">
        <v>2014</v>
      </c>
      <c r="N20" s="144">
        <v>2015</v>
      </c>
      <c r="O20" s="144">
        <v>2016</v>
      </c>
      <c r="P20" s="144">
        <v>2017</v>
      </c>
      <c r="Q20" s="144">
        <v>2018</v>
      </c>
      <c r="R20" s="144">
        <v>2019</v>
      </c>
      <c r="S20" s="144">
        <v>2020</v>
      </c>
      <c r="T20" s="144">
        <v>2021</v>
      </c>
      <c r="U20" s="144">
        <v>2022</v>
      </c>
      <c r="V20" s="144">
        <v>2023</v>
      </c>
      <c r="W20" s="144">
        <v>2024</v>
      </c>
      <c r="X20" s="144">
        <v>2025</v>
      </c>
      <c r="Y20" s="144">
        <v>2026</v>
      </c>
      <c r="Z20" s="144">
        <v>2027</v>
      </c>
      <c r="AA20" s="144">
        <v>2028</v>
      </c>
      <c r="AB20" s="144">
        <v>2029</v>
      </c>
      <c r="AC20" s="144">
        <v>2030</v>
      </c>
      <c r="AD20" s="144"/>
      <c r="AE20" s="144"/>
      <c r="AF20" s="144"/>
      <c r="AG20" s="144"/>
      <c r="AH20" s="144"/>
      <c r="AI20" s="144"/>
      <c r="AJ20" s="144"/>
      <c r="AK20" s="144"/>
      <c r="AL20" s="144"/>
      <c r="AM20" s="144"/>
      <c r="AN20" s="144"/>
      <c r="AO20" s="144"/>
      <c r="AP20" s="144"/>
      <c r="AQ20" s="144"/>
      <c r="AR20" s="144"/>
      <c r="AS20" s="144"/>
      <c r="AT20" s="144"/>
      <c r="AU20" s="144"/>
      <c r="AV20" s="144"/>
      <c r="AW20" s="144"/>
    </row>
    <row r="21" spans="1:49" s="2" customFormat="1" ht="18.5" x14ac:dyDescent="0.45">
      <c r="H21" s="112" t="s">
        <v>197</v>
      </c>
      <c r="I21" s="112"/>
      <c r="J21" s="112"/>
      <c r="K21" s="112"/>
      <c r="L21" s="112"/>
      <c r="M21" s="112"/>
      <c r="N21" s="112"/>
      <c r="O21" s="112"/>
      <c r="P21" s="112"/>
      <c r="Q21" s="112"/>
      <c r="R21" s="112"/>
      <c r="S21" s="112"/>
      <c r="T21">
        <v>1.49</v>
      </c>
      <c r="U21">
        <v>0.68</v>
      </c>
      <c r="V21">
        <v>1.75</v>
      </c>
      <c r="W21">
        <v>0.83</v>
      </c>
      <c r="X21" s="112"/>
      <c r="Y21" s="112"/>
      <c r="Z21" s="112"/>
      <c r="AA21" s="112"/>
      <c r="AB21" s="112"/>
      <c r="AC21" s="112"/>
      <c r="AD21" s="112"/>
      <c r="AE21" s="112"/>
      <c r="AF21" s="112"/>
      <c r="AG21" s="112"/>
      <c r="AH21" s="112"/>
      <c r="AI21" s="112"/>
      <c r="AJ21" s="112"/>
      <c r="AK21" s="112"/>
      <c r="AL21" s="112"/>
      <c r="AM21" s="112"/>
      <c r="AN21" s="112"/>
      <c r="AO21" s="112"/>
      <c r="AP21" s="112"/>
      <c r="AQ21" s="112"/>
      <c r="AR21" s="112"/>
      <c r="AS21" s="112"/>
      <c r="AT21" s="112"/>
      <c r="AU21" s="112"/>
      <c r="AV21" s="112"/>
      <c r="AW21" s="112"/>
    </row>
    <row r="22" spans="1:49" s="2" customFormat="1" ht="18.5" x14ac:dyDescent="0.45">
      <c r="H22" s="113" t="s">
        <v>216</v>
      </c>
      <c r="I22" s="112"/>
      <c r="J22" s="112"/>
      <c r="K22" s="112"/>
      <c r="L22" s="112"/>
      <c r="M22" s="112"/>
      <c r="N22" s="112"/>
      <c r="O22" s="112"/>
      <c r="P22" s="112"/>
      <c r="Q22" s="112"/>
      <c r="R22" s="112"/>
      <c r="S22" s="112"/>
      <c r="T22" s="112"/>
      <c r="U22" s="112"/>
      <c r="V22" s="112"/>
      <c r="W22" s="112">
        <v>0.83</v>
      </c>
      <c r="X22" s="114">
        <v>1.165044850872164</v>
      </c>
      <c r="Y22" s="114">
        <v>1.2113748896996155</v>
      </c>
      <c r="Z22" s="114">
        <v>1.2842224731062344</v>
      </c>
      <c r="AA22" s="114">
        <v>1.2941355613994769</v>
      </c>
      <c r="AB22" s="114">
        <v>1.3158680243271439</v>
      </c>
      <c r="AC22" s="114">
        <v>1.3366299932970289</v>
      </c>
      <c r="AD22" s="114"/>
      <c r="AE22" s="114"/>
      <c r="AF22" s="114"/>
      <c r="AG22" s="114"/>
      <c r="AH22" s="114"/>
      <c r="AI22" s="112"/>
      <c r="AJ22" s="112"/>
      <c r="AK22" s="112"/>
      <c r="AL22" s="112"/>
      <c r="AM22" s="112"/>
      <c r="AN22" s="112"/>
      <c r="AO22" s="112"/>
      <c r="AP22" s="112"/>
      <c r="AQ22" s="112"/>
      <c r="AR22" s="112"/>
      <c r="AS22" s="112"/>
      <c r="AT22" s="112"/>
      <c r="AU22" s="112"/>
      <c r="AV22" s="112"/>
      <c r="AW22" s="112"/>
    </row>
    <row r="23" spans="1:49" s="2" customFormat="1" ht="18.5" x14ac:dyDescent="0.45">
      <c r="H23" s="112"/>
      <c r="I23" s="112">
        <v>5</v>
      </c>
      <c r="J23" s="112">
        <v>5</v>
      </c>
      <c r="K23" s="112">
        <v>5</v>
      </c>
      <c r="L23" s="112">
        <v>5</v>
      </c>
      <c r="M23" s="112">
        <v>5</v>
      </c>
      <c r="N23" s="112">
        <v>5</v>
      </c>
      <c r="O23" s="112">
        <v>5</v>
      </c>
      <c r="P23" s="112">
        <v>5</v>
      </c>
      <c r="Q23" s="112">
        <v>5</v>
      </c>
      <c r="R23" s="112">
        <v>5</v>
      </c>
      <c r="S23" s="112">
        <v>5</v>
      </c>
      <c r="T23" s="112">
        <v>5</v>
      </c>
      <c r="U23" s="112">
        <v>5</v>
      </c>
      <c r="V23" s="112">
        <v>5</v>
      </c>
      <c r="W23" s="112">
        <v>5</v>
      </c>
      <c r="X23" s="112"/>
      <c r="Y23" s="112"/>
      <c r="Z23" s="112"/>
      <c r="AA23" s="112"/>
      <c r="AB23" s="112"/>
      <c r="AC23" s="112"/>
      <c r="AD23" s="112"/>
      <c r="AE23" s="112"/>
      <c r="AF23" s="112"/>
      <c r="AG23" s="112"/>
      <c r="AH23" s="112"/>
      <c r="AI23" s="112"/>
      <c r="AJ23" s="112"/>
      <c r="AK23" s="112"/>
      <c r="AL23" s="112"/>
      <c r="AM23" s="112"/>
      <c r="AN23" s="112"/>
      <c r="AO23" s="112"/>
      <c r="AP23" s="112"/>
      <c r="AQ23" s="112"/>
      <c r="AR23" s="112"/>
      <c r="AS23" s="112"/>
      <c r="AT23" s="112"/>
      <c r="AU23" s="112"/>
      <c r="AV23" s="112"/>
      <c r="AW23" s="112"/>
    </row>
    <row r="24" spans="1:49" s="2" customFormat="1" ht="18.5" x14ac:dyDescent="0.45"/>
    <row r="25" spans="1:49" s="2" customFormat="1" ht="18.5" x14ac:dyDescent="0.45"/>
    <row r="26" spans="1:49" s="2" customFormat="1" ht="18.5" x14ac:dyDescent="0.45"/>
    <row r="27" spans="1:49" s="2" customFormat="1" ht="18.5" x14ac:dyDescent="0.45"/>
    <row r="28" spans="1:49" s="2" customFormat="1" ht="18.5" x14ac:dyDescent="0.45"/>
    <row r="29" spans="1:49" s="2" customFormat="1" ht="18.5" x14ac:dyDescent="0.45"/>
    <row r="30" spans="1:49" s="2" customFormat="1" ht="18.5" x14ac:dyDescent="0.45"/>
    <row r="31" spans="1:49" s="2" customFormat="1" ht="18.5" x14ac:dyDescent="0.45"/>
    <row r="32" spans="1:49" s="2" customFormat="1" ht="18.5" x14ac:dyDescent="0.45"/>
    <row r="33" spans="1:69" s="99" customFormat="1" x14ac:dyDescent="0.35">
      <c r="A33" s="4" t="s">
        <v>64</v>
      </c>
      <c r="B33" s="4" t="s">
        <v>65</v>
      </c>
    </row>
    <row r="34" spans="1:69" s="2" customFormat="1" ht="18.5" x14ac:dyDescent="0.45">
      <c r="H34" s="127" t="s">
        <v>262</v>
      </c>
      <c r="I34" s="127">
        <v>1990</v>
      </c>
      <c r="J34" s="127">
        <v>1991</v>
      </c>
      <c r="K34" s="127">
        <v>1992</v>
      </c>
      <c r="L34" s="127">
        <v>1993</v>
      </c>
      <c r="M34" s="127">
        <v>1994</v>
      </c>
      <c r="N34" s="127">
        <v>1995</v>
      </c>
      <c r="O34" s="127">
        <v>1996</v>
      </c>
      <c r="P34" s="127">
        <v>1997</v>
      </c>
      <c r="Q34" s="127">
        <v>1998</v>
      </c>
      <c r="R34" s="127">
        <v>1999</v>
      </c>
      <c r="S34" s="127">
        <v>2000</v>
      </c>
      <c r="T34" s="127">
        <v>2001</v>
      </c>
      <c r="U34" s="127">
        <v>2002</v>
      </c>
      <c r="V34" s="127">
        <v>2003</v>
      </c>
      <c r="W34" s="127">
        <v>2004</v>
      </c>
      <c r="X34" s="127">
        <v>2005</v>
      </c>
      <c r="Y34" s="127">
        <v>2006</v>
      </c>
      <c r="Z34" s="127">
        <v>2007</v>
      </c>
      <c r="AA34" s="127">
        <v>2008</v>
      </c>
      <c r="AB34" s="127">
        <v>2009</v>
      </c>
      <c r="AC34" s="127">
        <v>2010</v>
      </c>
      <c r="AD34" s="127">
        <v>2011</v>
      </c>
      <c r="AE34" s="127">
        <v>2012</v>
      </c>
      <c r="AF34" s="127">
        <v>2013</v>
      </c>
      <c r="AG34" s="127">
        <v>2014</v>
      </c>
      <c r="AH34" s="127">
        <v>2015</v>
      </c>
      <c r="AI34" s="127">
        <v>2016</v>
      </c>
      <c r="AJ34" s="127">
        <v>2017</v>
      </c>
      <c r="AK34" s="127">
        <v>2018</v>
      </c>
      <c r="AL34" s="127">
        <v>2019</v>
      </c>
      <c r="AM34" s="127">
        <v>2020</v>
      </c>
      <c r="AN34" s="127">
        <v>2021</v>
      </c>
      <c r="AO34" s="127">
        <v>2022</v>
      </c>
      <c r="AP34" s="127">
        <v>2023</v>
      </c>
      <c r="AQ34" s="127">
        <v>2024</v>
      </c>
      <c r="AR34" s="127">
        <v>2025</v>
      </c>
      <c r="AS34" s="127">
        <v>2026</v>
      </c>
      <c r="AT34" s="127">
        <v>2027</v>
      </c>
      <c r="AU34" s="127">
        <v>2028</v>
      </c>
      <c r="AV34" s="127">
        <v>2029</v>
      </c>
      <c r="AW34" s="127">
        <v>2030</v>
      </c>
      <c r="AX34" s="127">
        <v>2031</v>
      </c>
      <c r="AY34" s="127">
        <v>2032</v>
      </c>
      <c r="AZ34" s="127">
        <v>2033</v>
      </c>
      <c r="BA34" s="127">
        <v>2034</v>
      </c>
      <c r="BB34" s="127">
        <v>2035</v>
      </c>
      <c r="BC34" s="127">
        <v>2036</v>
      </c>
      <c r="BD34" s="127">
        <v>2037</v>
      </c>
      <c r="BE34" s="127">
        <v>2038</v>
      </c>
      <c r="BF34" s="127">
        <v>2039</v>
      </c>
      <c r="BG34" s="127">
        <v>2040</v>
      </c>
      <c r="BH34" s="127">
        <v>2041</v>
      </c>
      <c r="BI34" s="127">
        <v>2042</v>
      </c>
      <c r="BJ34" s="127">
        <v>2043</v>
      </c>
      <c r="BK34" s="127">
        <v>2044</v>
      </c>
      <c r="BL34" s="127">
        <v>2045</v>
      </c>
      <c r="BM34" s="127">
        <v>2046</v>
      </c>
      <c r="BN34" s="127">
        <v>2047</v>
      </c>
      <c r="BO34" s="127">
        <v>2048</v>
      </c>
      <c r="BP34" s="127">
        <v>2049</v>
      </c>
      <c r="BQ34" s="127">
        <v>2050</v>
      </c>
    </row>
    <row r="35" spans="1:69" s="2" customFormat="1" ht="18.5" x14ac:dyDescent="0.45">
      <c r="H35" s="1" t="s">
        <v>263</v>
      </c>
      <c r="I35" s="142">
        <v>1018</v>
      </c>
      <c r="J35" s="142">
        <v>1188</v>
      </c>
      <c r="K35" s="142">
        <v>1357</v>
      </c>
      <c r="L35" s="142">
        <v>1188</v>
      </c>
      <c r="M35" s="142">
        <v>1018</v>
      </c>
      <c r="N35" s="142">
        <v>848</v>
      </c>
      <c r="O35" s="142">
        <v>848</v>
      </c>
      <c r="P35" s="142">
        <v>2714</v>
      </c>
      <c r="Q35" s="142">
        <v>3054</v>
      </c>
      <c r="R35" s="142">
        <v>3393</v>
      </c>
      <c r="S35" s="142">
        <v>4241</v>
      </c>
      <c r="T35" s="142">
        <v>5089</v>
      </c>
      <c r="U35" s="142">
        <v>4071</v>
      </c>
      <c r="V35" s="142">
        <v>4580</v>
      </c>
      <c r="W35" s="142">
        <v>6107</v>
      </c>
      <c r="X35" s="142">
        <v>7125</v>
      </c>
      <c r="Y35" s="142">
        <v>8142</v>
      </c>
      <c r="Z35" s="142">
        <v>7634</v>
      </c>
      <c r="AA35" s="142">
        <v>2066</v>
      </c>
      <c r="AB35" s="142">
        <v>2012</v>
      </c>
      <c r="AC35" s="142">
        <v>2012</v>
      </c>
      <c r="AD35" s="142">
        <v>2012</v>
      </c>
      <c r="AE35" s="142">
        <v>2012</v>
      </c>
      <c r="AF35" s="142">
        <v>2834</v>
      </c>
      <c r="AG35" s="142">
        <v>2806</v>
      </c>
      <c r="AH35" s="142">
        <v>2806</v>
      </c>
      <c r="AI35" s="142">
        <v>2829</v>
      </c>
      <c r="AJ35" s="142">
        <v>4526</v>
      </c>
      <c r="AK35" s="142">
        <v>3824</v>
      </c>
      <c r="AL35" s="142">
        <v>5436</v>
      </c>
      <c r="AM35" s="142">
        <v>5093</v>
      </c>
      <c r="AN35" s="142">
        <v>4044</v>
      </c>
      <c r="AO35" s="142">
        <v>5502</v>
      </c>
      <c r="AP35" s="142">
        <v>6202</v>
      </c>
      <c r="AQ35" s="142">
        <v>4702</v>
      </c>
      <c r="AR35" s="142">
        <v>2200</v>
      </c>
      <c r="AS35" s="142">
        <v>400</v>
      </c>
      <c r="AT35" s="142">
        <v>200</v>
      </c>
      <c r="AU35" s="142">
        <v>100</v>
      </c>
      <c r="AV35" s="142">
        <v>100</v>
      </c>
      <c r="AW35" s="142">
        <v>2600</v>
      </c>
      <c r="AX35" s="142">
        <v>2600</v>
      </c>
      <c r="AY35" s="142">
        <v>2600</v>
      </c>
      <c r="AZ35" s="142">
        <v>2600</v>
      </c>
      <c r="BA35" s="142">
        <v>2600</v>
      </c>
      <c r="BB35" s="142">
        <v>2600</v>
      </c>
      <c r="BC35" s="142">
        <v>2600</v>
      </c>
      <c r="BD35" s="142">
        <v>2600</v>
      </c>
      <c r="BE35" s="142">
        <v>2600</v>
      </c>
      <c r="BF35" s="142">
        <v>2600</v>
      </c>
      <c r="BG35" s="142">
        <v>2600</v>
      </c>
      <c r="BH35" s="142">
        <v>2600</v>
      </c>
      <c r="BI35" s="142">
        <v>2600</v>
      </c>
      <c r="BJ35" s="142">
        <v>2600</v>
      </c>
      <c r="BK35" s="142">
        <v>2600</v>
      </c>
      <c r="BL35" s="142">
        <v>2600</v>
      </c>
      <c r="BM35" s="142">
        <v>2600</v>
      </c>
      <c r="BN35" s="142">
        <v>2600</v>
      </c>
      <c r="BO35" s="142">
        <v>2600</v>
      </c>
      <c r="BP35" s="142">
        <v>2600</v>
      </c>
      <c r="BQ35" s="142">
        <v>100</v>
      </c>
    </row>
    <row r="36" spans="1:69" s="2" customFormat="1" ht="18.5" x14ac:dyDescent="0.45">
      <c r="H36" s="1" t="s">
        <v>264</v>
      </c>
      <c r="I36" s="142">
        <v>13721</v>
      </c>
      <c r="J36" s="142">
        <v>13499</v>
      </c>
      <c r="K36" s="142">
        <v>43676</v>
      </c>
      <c r="L36" s="142">
        <v>53542</v>
      </c>
      <c r="M36" s="142">
        <v>85372</v>
      </c>
      <c r="N36" s="142">
        <v>64301</v>
      </c>
      <c r="O36" s="142">
        <v>72866</v>
      </c>
      <c r="P36" s="142">
        <v>55476</v>
      </c>
      <c r="Q36" s="142">
        <v>44523</v>
      </c>
      <c r="R36" s="142">
        <v>34786</v>
      </c>
      <c r="S36" s="142">
        <v>29404</v>
      </c>
      <c r="T36" s="142">
        <v>26168</v>
      </c>
      <c r="U36" s="142">
        <v>19194</v>
      </c>
      <c r="V36" s="142">
        <v>17282</v>
      </c>
      <c r="W36" s="142">
        <v>9205</v>
      </c>
      <c r="X36" s="142">
        <v>5241</v>
      </c>
      <c r="Y36" s="142">
        <v>2258</v>
      </c>
      <c r="Z36" s="142">
        <v>2085</v>
      </c>
      <c r="AA36" s="142">
        <v>2811</v>
      </c>
      <c r="AB36" s="142">
        <v>6312</v>
      </c>
      <c r="AC36" s="142">
        <v>8808</v>
      </c>
      <c r="AD36" s="142">
        <v>17613</v>
      </c>
      <c r="AE36" s="142">
        <v>16879</v>
      </c>
      <c r="AF36" s="142">
        <v>6929</v>
      </c>
      <c r="AG36" s="142">
        <v>5236</v>
      </c>
      <c r="AH36" s="142">
        <v>5239</v>
      </c>
      <c r="AI36" s="142">
        <v>2364</v>
      </c>
      <c r="AJ36" s="142">
        <v>4891</v>
      </c>
      <c r="AK36" s="142">
        <v>5808</v>
      </c>
      <c r="AL36" s="142">
        <v>28738</v>
      </c>
      <c r="AM36" s="142">
        <v>37120</v>
      </c>
      <c r="AN36" s="142">
        <v>47666</v>
      </c>
      <c r="AO36" s="142">
        <v>72694</v>
      </c>
      <c r="AP36" s="142">
        <v>78383</v>
      </c>
      <c r="AQ36" s="142">
        <v>67235</v>
      </c>
      <c r="AR36" s="142">
        <v>60600</v>
      </c>
      <c r="AS36" s="142">
        <v>27200</v>
      </c>
      <c r="AT36" s="142">
        <v>32200</v>
      </c>
      <c r="AU36" s="142">
        <v>32200</v>
      </c>
      <c r="AV36" s="142">
        <v>32200</v>
      </c>
      <c r="AW36" s="142">
        <v>37200</v>
      </c>
      <c r="AX36" s="142">
        <v>37200</v>
      </c>
      <c r="AY36" s="142">
        <v>37200</v>
      </c>
      <c r="AZ36" s="142">
        <v>37200</v>
      </c>
      <c r="BA36" s="142">
        <v>37200</v>
      </c>
      <c r="BB36" s="142">
        <v>37200</v>
      </c>
      <c r="BC36" s="142">
        <v>37200</v>
      </c>
      <c r="BD36" s="142">
        <v>32200</v>
      </c>
      <c r="BE36" s="142">
        <v>32200</v>
      </c>
      <c r="BF36" s="142">
        <v>32200</v>
      </c>
      <c r="BG36" s="142">
        <v>32200</v>
      </c>
      <c r="BH36" s="142">
        <v>32200</v>
      </c>
      <c r="BI36" s="142">
        <v>32200</v>
      </c>
      <c r="BJ36" s="142">
        <v>32200</v>
      </c>
      <c r="BK36" s="142">
        <v>32200</v>
      </c>
      <c r="BL36" s="142">
        <v>27200</v>
      </c>
      <c r="BM36" s="142">
        <v>27200</v>
      </c>
      <c r="BN36" s="142">
        <v>27200</v>
      </c>
      <c r="BO36" s="142">
        <v>27200</v>
      </c>
      <c r="BP36" s="142">
        <v>27200</v>
      </c>
      <c r="BQ36" s="142">
        <v>27200</v>
      </c>
    </row>
    <row r="37" spans="1:69" s="2" customFormat="1" ht="18.5" x14ac:dyDescent="0.45">
      <c r="H37" s="1" t="s">
        <v>265</v>
      </c>
      <c r="I37" s="142">
        <v>-1825</v>
      </c>
      <c r="J37" s="142">
        <v>-1825</v>
      </c>
      <c r="K37" s="142">
        <v>-1825</v>
      </c>
      <c r="L37" s="142">
        <v>-1825</v>
      </c>
      <c r="M37" s="142">
        <v>-1825</v>
      </c>
      <c r="N37" s="142">
        <v>-1825</v>
      </c>
      <c r="O37" s="142">
        <v>-1825</v>
      </c>
      <c r="P37" s="142">
        <v>-1825</v>
      </c>
      <c r="Q37" s="142">
        <v>-1825</v>
      </c>
      <c r="R37" s="142">
        <v>-1825</v>
      </c>
      <c r="S37" s="142">
        <v>-3854</v>
      </c>
      <c r="T37" s="142">
        <v>-3771</v>
      </c>
      <c r="U37" s="142">
        <v>-3960</v>
      </c>
      <c r="V37" s="142">
        <v>-7304</v>
      </c>
      <c r="W37" s="142">
        <v>-10869</v>
      </c>
      <c r="X37" s="142">
        <v>-18206</v>
      </c>
      <c r="Y37" s="142">
        <v>-21356</v>
      </c>
      <c r="Z37" s="142">
        <v>-30233</v>
      </c>
      <c r="AA37" s="142">
        <v>-5889</v>
      </c>
      <c r="AB37" s="142">
        <v>-10198</v>
      </c>
      <c r="AC37" s="142">
        <v>-10188</v>
      </c>
      <c r="AD37" s="142">
        <v>-8839</v>
      </c>
      <c r="AE37" s="142">
        <v>-10683</v>
      </c>
      <c r="AF37" s="142">
        <v>-13907</v>
      </c>
      <c r="AG37" s="142">
        <v>-11249</v>
      </c>
      <c r="AH37" s="142">
        <v>-8446</v>
      </c>
      <c r="AI37" s="142">
        <v>-8287</v>
      </c>
      <c r="AJ37" s="142">
        <v>-7493</v>
      </c>
      <c r="AK37" s="142">
        <v>-7024</v>
      </c>
      <c r="AL37" s="142">
        <v>-4795</v>
      </c>
      <c r="AM37" s="142">
        <v>-6925</v>
      </c>
      <c r="AN37" s="142">
        <v>-2924</v>
      </c>
      <c r="AO37" s="142">
        <v>-1660</v>
      </c>
      <c r="AP37" s="142">
        <v>-3174</v>
      </c>
      <c r="AQ37" s="142">
        <v>-2001</v>
      </c>
      <c r="AR37" s="142">
        <v>-1776.6504518012907</v>
      </c>
      <c r="AS37" s="142">
        <v>-1776.6504518012907</v>
      </c>
      <c r="AT37" s="142">
        <v>-1776.6504518012907</v>
      </c>
      <c r="AU37" s="142">
        <v>-1776.6504518012907</v>
      </c>
      <c r="AV37" s="142">
        <v>-1776.6504518012907</v>
      </c>
      <c r="AW37" s="142">
        <v>-1776.6504518012907</v>
      </c>
      <c r="AX37" s="142">
        <v>-1776.6504518012907</v>
      </c>
      <c r="AY37" s="142">
        <v>-1776.6504518012907</v>
      </c>
      <c r="AZ37" s="142">
        <v>-1776.6504518012907</v>
      </c>
      <c r="BA37" s="142">
        <v>-1776.6504518012907</v>
      </c>
      <c r="BB37" s="142">
        <v>-1776.6504518012907</v>
      </c>
      <c r="BC37" s="142">
        <v>-1776.6504518012907</v>
      </c>
      <c r="BD37" s="142">
        <v>-766.6504518012905</v>
      </c>
      <c r="BE37" s="142">
        <v>-766.6504518012905</v>
      </c>
      <c r="BF37" s="142">
        <v>-766.6504518012905</v>
      </c>
      <c r="BG37" s="142">
        <v>-766.6504518012905</v>
      </c>
      <c r="BH37" s="142">
        <v>-766.6504518012905</v>
      </c>
      <c r="BI37" s="142">
        <v>-766.6504518012905</v>
      </c>
      <c r="BJ37" s="142">
        <v>-766.6504518012905</v>
      </c>
      <c r="BK37" s="142">
        <v>-766.6504518012905</v>
      </c>
      <c r="BL37" s="142">
        <v>-766.6504518012905</v>
      </c>
      <c r="BM37" s="142">
        <v>-766.6504518012905</v>
      </c>
      <c r="BN37" s="142">
        <v>-766.6504518012905</v>
      </c>
      <c r="BO37" s="142">
        <v>-766.6504518012905</v>
      </c>
      <c r="BP37" s="142">
        <v>-766.6504518012905</v>
      </c>
      <c r="BQ37" s="142">
        <v>-766.6504518012905</v>
      </c>
    </row>
    <row r="38" spans="1:69" s="2" customFormat="1" ht="18.5" x14ac:dyDescent="0.45">
      <c r="H38" s="1" t="s">
        <v>197</v>
      </c>
      <c r="I38" s="142">
        <v>100000</v>
      </c>
      <c r="J38" s="142">
        <v>100000</v>
      </c>
      <c r="K38" s="142">
        <v>100000</v>
      </c>
      <c r="L38" s="142">
        <v>100000</v>
      </c>
      <c r="M38" s="142">
        <v>100000</v>
      </c>
      <c r="N38" s="142">
        <v>100000</v>
      </c>
      <c r="O38" s="142">
        <v>100000</v>
      </c>
      <c r="P38" s="142">
        <v>100000</v>
      </c>
      <c r="Q38" s="142">
        <v>100000</v>
      </c>
      <c r="R38" s="142">
        <v>100000</v>
      </c>
      <c r="S38" s="142">
        <v>100000</v>
      </c>
      <c r="T38" s="142">
        <v>100000</v>
      </c>
      <c r="U38" s="142">
        <v>100000</v>
      </c>
      <c r="V38" s="142">
        <v>100000</v>
      </c>
      <c r="W38" s="142">
        <v>100000</v>
      </c>
      <c r="X38" s="142">
        <v>100000</v>
      </c>
      <c r="Y38" s="142">
        <v>100000</v>
      </c>
      <c r="Z38" s="142">
        <v>100000</v>
      </c>
      <c r="AA38" s="142">
        <v>100000</v>
      </c>
      <c r="AB38" s="142">
        <v>100000</v>
      </c>
      <c r="AC38" s="142">
        <v>100000</v>
      </c>
      <c r="AD38" s="142">
        <v>100000</v>
      </c>
      <c r="AE38" s="142">
        <v>100000</v>
      </c>
      <c r="AF38" s="142">
        <v>100000</v>
      </c>
      <c r="AG38" s="142">
        <v>100000</v>
      </c>
      <c r="AH38" s="142">
        <v>100000</v>
      </c>
      <c r="AI38" s="142">
        <v>100000</v>
      </c>
      <c r="AJ38" s="142">
        <v>100000</v>
      </c>
      <c r="AK38" s="142">
        <v>100000</v>
      </c>
      <c r="AL38" s="142">
        <v>100000</v>
      </c>
      <c r="AM38" s="142">
        <v>100000</v>
      </c>
      <c r="AN38" s="142">
        <v>100000</v>
      </c>
      <c r="AO38" s="142">
        <v>100000</v>
      </c>
      <c r="AP38" s="142">
        <v>100000</v>
      </c>
      <c r="AQ38" s="142">
        <v>100000</v>
      </c>
      <c r="AR38" s="142"/>
      <c r="AS38" s="142"/>
      <c r="AT38" s="142"/>
      <c r="AU38" s="142"/>
      <c r="AV38" s="142"/>
      <c r="AW38" s="142"/>
      <c r="AX38" s="142"/>
      <c r="AY38" s="142"/>
      <c r="AZ38" s="142"/>
      <c r="BA38" s="142"/>
      <c r="BB38" s="142"/>
      <c r="BC38" s="142"/>
      <c r="BD38" s="142"/>
      <c r="BE38" s="142"/>
      <c r="BF38" s="142"/>
      <c r="BG38" s="142"/>
      <c r="BH38" s="142"/>
      <c r="BI38" s="142"/>
      <c r="BJ38" s="142"/>
      <c r="BK38" s="142"/>
      <c r="BL38" s="142"/>
      <c r="BM38" s="142"/>
      <c r="BN38" s="142"/>
      <c r="BO38" s="142"/>
      <c r="BP38" s="142"/>
      <c r="BQ38" s="142"/>
    </row>
    <row r="39" spans="1:69" s="2" customFormat="1" ht="18.5" x14ac:dyDescent="0.45"/>
    <row r="40" spans="1:69" s="2" customFormat="1" ht="18.5" x14ac:dyDescent="0.45"/>
    <row r="41" spans="1:69" s="2" customFormat="1" ht="18.5" x14ac:dyDescent="0.45"/>
    <row r="42" spans="1:69" s="2" customFormat="1" ht="18.5" x14ac:dyDescent="0.45"/>
    <row r="43" spans="1:69" s="2" customFormat="1" ht="18.5" x14ac:dyDescent="0.45"/>
    <row r="44" spans="1:69" s="2" customFormat="1" ht="18.5" x14ac:dyDescent="0.45"/>
    <row r="45" spans="1:69" s="2" customFormat="1" ht="18.5" x14ac:dyDescent="0.45"/>
    <row r="46" spans="1:69" s="2" customFormat="1" ht="18.5" x14ac:dyDescent="0.45"/>
    <row r="47" spans="1:69" s="2" customFormat="1" ht="18.5" x14ac:dyDescent="0.45"/>
    <row r="48" spans="1:69" s="2" customFormat="1" ht="18.5" x14ac:dyDescent="0.45"/>
    <row r="49" spans="1:35" s="2" customFormat="1" ht="18.5" x14ac:dyDescent="0.45"/>
    <row r="50" spans="1:35" s="127" customFormat="1" x14ac:dyDescent="0.35">
      <c r="A50" s="259"/>
    </row>
    <row r="53" spans="1:35" ht="18.5" x14ac:dyDescent="0.45">
      <c r="I53" s="127"/>
      <c r="J53" s="2"/>
    </row>
    <row r="54" spans="1:35" ht="18.5" x14ac:dyDescent="0.45">
      <c r="I54" s="2"/>
      <c r="J54" s="260"/>
      <c r="K54" s="260"/>
      <c r="L54" s="260"/>
      <c r="M54" s="260"/>
      <c r="N54" s="260"/>
      <c r="O54" s="260"/>
      <c r="P54" s="260"/>
      <c r="Q54" s="260"/>
      <c r="R54" s="260"/>
      <c r="S54" s="260"/>
      <c r="T54" s="260"/>
      <c r="U54" s="260"/>
      <c r="V54" s="260"/>
      <c r="W54" s="260"/>
      <c r="X54" s="260"/>
      <c r="Y54" s="260"/>
      <c r="Z54" s="260"/>
      <c r="AA54" s="260"/>
      <c r="AB54" s="260"/>
      <c r="AC54" s="260"/>
      <c r="AD54" s="260"/>
      <c r="AE54" s="260"/>
      <c r="AF54" s="260"/>
      <c r="AG54" s="260"/>
      <c r="AH54" s="260"/>
      <c r="AI54" s="260"/>
    </row>
    <row r="55" spans="1:35" x14ac:dyDescent="0.35">
      <c r="J55" s="264"/>
      <c r="K55" s="264"/>
      <c r="L55" s="264"/>
      <c r="M55" s="264"/>
      <c r="N55" s="264"/>
      <c r="O55" s="264"/>
      <c r="P55" s="264"/>
      <c r="Q55" s="264"/>
      <c r="R55" s="264"/>
      <c r="S55" s="264"/>
      <c r="T55" s="264"/>
      <c r="U55" s="264"/>
      <c r="V55" s="264"/>
      <c r="W55" s="264"/>
      <c r="X55" s="264"/>
      <c r="Y55" s="264"/>
      <c r="Z55" s="264"/>
      <c r="AA55" s="264"/>
      <c r="AB55" s="264"/>
      <c r="AC55" s="264"/>
      <c r="AD55" s="264"/>
    </row>
    <row r="56" spans="1:35" x14ac:dyDescent="0.35">
      <c r="J56" s="264"/>
      <c r="K56" s="264"/>
      <c r="L56" s="264"/>
      <c r="M56" s="264"/>
      <c r="N56" s="264"/>
      <c r="O56" s="264"/>
      <c r="P56" s="264"/>
      <c r="Q56" s="264"/>
      <c r="R56" s="264"/>
      <c r="S56" s="264"/>
      <c r="T56" s="264"/>
      <c r="U56" s="264"/>
      <c r="V56" s="264"/>
      <c r="W56" s="264"/>
      <c r="X56" s="264"/>
      <c r="Y56" s="264"/>
      <c r="Z56" s="264"/>
      <c r="AA56" s="264"/>
      <c r="AB56" s="264"/>
      <c r="AC56" s="264"/>
      <c r="AD56" s="264"/>
    </row>
    <row r="57" spans="1:35" x14ac:dyDescent="0.35">
      <c r="J57" s="264"/>
      <c r="K57" s="264"/>
      <c r="L57" s="264"/>
      <c r="M57" s="264"/>
      <c r="N57" s="264"/>
      <c r="O57" s="264"/>
      <c r="P57" s="264"/>
      <c r="Q57" s="264"/>
      <c r="R57" s="264"/>
      <c r="S57" s="264"/>
      <c r="T57" s="264"/>
      <c r="U57" s="264"/>
      <c r="V57" s="264"/>
      <c r="W57" s="264"/>
      <c r="X57" s="264"/>
      <c r="Y57" s="264"/>
      <c r="Z57" s="264"/>
      <c r="AA57" s="264"/>
      <c r="AB57" s="264"/>
      <c r="AC57" s="264"/>
      <c r="AD57" s="264"/>
    </row>
    <row r="72" spans="1:35" s="127" customFormat="1" ht="15.5" x14ac:dyDescent="0.35">
      <c r="A72" s="259"/>
      <c r="B72" s="265"/>
    </row>
    <row r="76" spans="1:35" ht="18.5" x14ac:dyDescent="0.45">
      <c r="I76" s="127"/>
      <c r="J76" s="2"/>
    </row>
    <row r="77" spans="1:35" ht="18.5" x14ac:dyDescent="0.45">
      <c r="I77" s="2"/>
      <c r="J77" s="260"/>
      <c r="K77" s="260"/>
      <c r="L77" s="260"/>
      <c r="M77" s="260"/>
      <c r="N77" s="260"/>
      <c r="O77" s="260"/>
      <c r="P77" s="260"/>
      <c r="Q77" s="260"/>
      <c r="R77" s="260"/>
      <c r="S77" s="260"/>
      <c r="T77" s="260"/>
      <c r="U77" s="260"/>
      <c r="V77" s="260"/>
      <c r="W77" s="260"/>
      <c r="X77" s="260"/>
      <c r="Y77" s="260"/>
      <c r="Z77" s="260"/>
      <c r="AA77" s="260"/>
      <c r="AB77" s="260"/>
      <c r="AC77" s="260"/>
      <c r="AD77" s="260"/>
      <c r="AE77" s="260"/>
      <c r="AF77" s="260"/>
      <c r="AG77" s="260"/>
      <c r="AH77" s="260"/>
      <c r="AI77" s="260"/>
    </row>
    <row r="78" spans="1:35" x14ac:dyDescent="0.35">
      <c r="J78" s="264"/>
      <c r="K78" s="264"/>
      <c r="L78" s="264"/>
      <c r="M78" s="264"/>
      <c r="N78" s="264"/>
      <c r="O78" s="264"/>
      <c r="P78" s="264"/>
      <c r="Q78" s="264"/>
      <c r="R78" s="264"/>
      <c r="S78" s="264"/>
      <c r="T78" s="264"/>
      <c r="U78" s="264"/>
      <c r="V78" s="264"/>
      <c r="W78" s="264"/>
      <c r="X78" s="264"/>
      <c r="Y78" s="264"/>
      <c r="Z78" s="264"/>
    </row>
    <row r="79" spans="1:35" x14ac:dyDescent="0.35">
      <c r="J79" s="264"/>
      <c r="K79" s="264"/>
      <c r="L79" s="264"/>
      <c r="M79" s="264"/>
      <c r="N79" s="264"/>
      <c r="O79" s="264"/>
      <c r="P79" s="264"/>
      <c r="Q79" s="264"/>
      <c r="R79" s="264"/>
      <c r="S79" s="264"/>
      <c r="T79" s="264"/>
      <c r="U79" s="264"/>
      <c r="V79" s="264"/>
      <c r="W79" s="264"/>
      <c r="X79" s="264"/>
      <c r="Y79" s="264"/>
      <c r="Z79" s="264"/>
      <c r="AA79" s="264"/>
      <c r="AB79" s="264"/>
      <c r="AC79" s="264"/>
      <c r="AD79" s="264"/>
    </row>
    <row r="80" spans="1:35" x14ac:dyDescent="0.35">
      <c r="J80" s="264"/>
      <c r="K80" s="264"/>
      <c r="L80" s="264"/>
      <c r="M80" s="264"/>
      <c r="N80" s="264"/>
      <c r="O80" s="264"/>
      <c r="P80" s="264"/>
      <c r="Q80" s="264"/>
      <c r="R80" s="264"/>
      <c r="S80" s="264"/>
      <c r="T80" s="264"/>
      <c r="U80" s="264"/>
      <c r="V80" s="264"/>
      <c r="W80" s="264"/>
      <c r="X80" s="264"/>
      <c r="Y80" s="264"/>
      <c r="Z80" s="264"/>
      <c r="AA80" s="264"/>
      <c r="AB80" s="264"/>
      <c r="AC80" s="264"/>
      <c r="AD80" s="264"/>
    </row>
    <row r="81" spans="1:26" x14ac:dyDescent="0.35">
      <c r="J81" s="264"/>
      <c r="K81" s="264"/>
      <c r="L81" s="264"/>
      <c r="M81" s="264"/>
      <c r="N81" s="264"/>
      <c r="O81" s="264"/>
      <c r="P81" s="264"/>
      <c r="Q81" s="264"/>
      <c r="R81" s="264"/>
      <c r="S81" s="264"/>
      <c r="T81" s="264"/>
      <c r="U81" s="264"/>
      <c r="V81" s="264"/>
      <c r="W81" s="264"/>
      <c r="X81" s="264"/>
      <c r="Y81" s="264"/>
      <c r="Z81" s="264"/>
    </row>
    <row r="82" spans="1:26" x14ac:dyDescent="0.35">
      <c r="J82" s="264"/>
      <c r="K82" s="264"/>
      <c r="L82" s="264"/>
      <c r="M82" s="264"/>
      <c r="N82" s="264"/>
      <c r="O82" s="264"/>
      <c r="P82" s="264"/>
      <c r="Q82" s="264"/>
      <c r="R82" s="264"/>
      <c r="S82" s="264"/>
      <c r="T82" s="264"/>
      <c r="U82" s="264"/>
      <c r="V82" s="264"/>
      <c r="W82" s="264"/>
      <c r="X82" s="264"/>
      <c r="Y82" s="264"/>
      <c r="Z82" s="264"/>
    </row>
    <row r="95" spans="1:26" s="127" customFormat="1" x14ac:dyDescent="0.35">
      <c r="A95" s="259"/>
    </row>
    <row r="98" spans="9:35" ht="18.5" x14ac:dyDescent="0.45">
      <c r="I98" s="127"/>
      <c r="J98" s="2"/>
    </row>
    <row r="99" spans="9:35" ht="18.5" x14ac:dyDescent="0.45">
      <c r="I99" s="2"/>
      <c r="J99" s="260"/>
      <c r="K99" s="260"/>
      <c r="L99" s="260"/>
      <c r="M99" s="260"/>
      <c r="N99" s="260"/>
      <c r="O99" s="260"/>
      <c r="P99" s="260"/>
      <c r="Q99" s="260"/>
      <c r="R99" s="260"/>
      <c r="S99" s="260"/>
      <c r="T99" s="260"/>
      <c r="U99" s="260"/>
      <c r="V99" s="260"/>
      <c r="W99" s="260"/>
      <c r="X99" s="260"/>
      <c r="Y99" s="260"/>
      <c r="Z99" s="260"/>
      <c r="AA99" s="260"/>
      <c r="AB99" s="260"/>
      <c r="AC99" s="260"/>
      <c r="AD99" s="260"/>
      <c r="AE99" s="260"/>
      <c r="AF99" s="260"/>
      <c r="AG99" s="260"/>
      <c r="AH99" s="260"/>
      <c r="AI99" s="260"/>
    </row>
    <row r="100" spans="9:35" x14ac:dyDescent="0.35">
      <c r="J100" s="264"/>
      <c r="K100" s="264"/>
      <c r="L100" s="264"/>
      <c r="M100" s="264"/>
      <c r="N100" s="264"/>
      <c r="O100" s="264"/>
      <c r="P100" s="264"/>
      <c r="Q100" s="264"/>
      <c r="R100" s="264"/>
      <c r="S100" s="264"/>
      <c r="T100" s="264"/>
      <c r="U100" s="264"/>
      <c r="V100" s="264"/>
      <c r="W100" s="264"/>
      <c r="X100" s="264"/>
      <c r="Y100" s="264"/>
      <c r="Z100" s="264"/>
      <c r="AA100" s="264"/>
      <c r="AB100" s="264"/>
      <c r="AC100" s="264"/>
      <c r="AD100" s="264"/>
      <c r="AE100" s="264"/>
      <c r="AF100" s="264"/>
      <c r="AG100" s="264"/>
      <c r="AH100" s="264"/>
      <c r="AI100" s="264"/>
    </row>
    <row r="101" spans="9:35" x14ac:dyDescent="0.35">
      <c r="J101" s="264"/>
      <c r="K101" s="264"/>
      <c r="L101" s="264"/>
      <c r="M101" s="264"/>
      <c r="N101" s="264"/>
      <c r="O101" s="264"/>
      <c r="P101" s="264"/>
      <c r="Q101" s="264"/>
      <c r="R101" s="264"/>
      <c r="S101" s="264"/>
      <c r="T101" s="264"/>
      <c r="U101" s="264"/>
      <c r="V101" s="264"/>
      <c r="W101" s="264"/>
      <c r="X101" s="264"/>
      <c r="Y101" s="264"/>
      <c r="Z101" s="264"/>
      <c r="AA101" s="264"/>
      <c r="AB101" s="264"/>
      <c r="AC101" s="264"/>
      <c r="AD101" s="264"/>
      <c r="AE101" s="264"/>
      <c r="AF101" s="264"/>
      <c r="AG101" s="264"/>
      <c r="AH101" s="264"/>
      <c r="AI101" s="264"/>
    </row>
    <row r="102" spans="9:35" x14ac:dyDescent="0.35">
      <c r="J102" s="264"/>
      <c r="K102" s="264"/>
      <c r="L102" s="264"/>
      <c r="M102" s="264"/>
      <c r="N102" s="264"/>
      <c r="O102" s="264"/>
      <c r="P102" s="264"/>
      <c r="Q102" s="264"/>
      <c r="R102" s="264"/>
      <c r="S102" s="264"/>
      <c r="T102" s="264"/>
      <c r="U102" s="264"/>
      <c r="V102" s="264"/>
      <c r="W102" s="264"/>
      <c r="X102" s="264"/>
      <c r="Y102" s="264"/>
      <c r="Z102" s="264"/>
      <c r="AA102" s="264"/>
      <c r="AB102" s="264"/>
      <c r="AC102" s="264"/>
      <c r="AD102" s="264"/>
      <c r="AE102" s="264"/>
      <c r="AF102" s="264"/>
      <c r="AG102" s="264"/>
    </row>
    <row r="103" spans="9:35" s="12" customFormat="1" x14ac:dyDescent="0.35">
      <c r="Y103" s="81"/>
      <c r="Z103" s="81"/>
      <c r="AA103" s="81"/>
      <c r="AB103" s="81"/>
      <c r="AC103" s="81"/>
      <c r="AD103" s="81"/>
      <c r="AE103" s="81"/>
      <c r="AF103" s="81"/>
      <c r="AG103" s="81"/>
    </row>
    <row r="104" spans="9:35" s="12" customFormat="1" x14ac:dyDescent="0.35">
      <c r="J104" s="81"/>
      <c r="K104" s="81"/>
      <c r="L104" s="81"/>
      <c r="M104" s="81"/>
      <c r="N104" s="81"/>
      <c r="O104" s="81"/>
      <c r="P104" s="81"/>
      <c r="Q104" s="81"/>
      <c r="R104" s="81"/>
      <c r="S104" s="81"/>
      <c r="T104" s="81"/>
      <c r="U104" s="81"/>
      <c r="V104" s="81"/>
      <c r="W104" s="81"/>
      <c r="X104" s="81"/>
      <c r="Y104" s="81"/>
      <c r="Z104" s="81"/>
      <c r="AA104" s="81"/>
      <c r="AB104" s="81"/>
      <c r="AC104" s="81"/>
      <c r="AD104" s="81"/>
      <c r="AE104" s="81"/>
      <c r="AF104" s="81"/>
      <c r="AG104" s="81"/>
    </row>
    <row r="105" spans="9:35" s="12" customFormat="1" x14ac:dyDescent="0.35"/>
    <row r="106" spans="9:35" s="12" customFormat="1" x14ac:dyDescent="0.35"/>
    <row r="107" spans="9:35" s="12" customFormat="1" x14ac:dyDescent="0.35"/>
    <row r="108" spans="9:35" s="12" customFormat="1" x14ac:dyDescent="0.35"/>
    <row r="109" spans="9:35" s="12" customFormat="1" x14ac:dyDescent="0.35"/>
    <row r="110" spans="9:35" s="12" customFormat="1" x14ac:dyDescent="0.35"/>
    <row r="111" spans="9:35" s="12" customFormat="1" x14ac:dyDescent="0.35"/>
    <row r="112" spans="9:35" s="12" customFormat="1" x14ac:dyDescent="0.35"/>
    <row r="113" s="12" customFormat="1" x14ac:dyDescent="0.35"/>
    <row r="114" s="12" customFormat="1" x14ac:dyDescent="0.35"/>
  </sheetData>
  <pageMargins left="0.7" right="0.7" top="0.75" bottom="0.75" header="0.3" footer="0.3"/>
  <pageSetup paperSize="9" orientation="portrait" r:id="rId1"/>
  <headerFooter>
    <oddHeader>&amp;C&amp;"Calibri"&amp;10&amp;K000000 [STAFF IN-CONFIDENCE]&amp;1#_x000D_</oddHeader>
    <oddFooter>&amp;C_x000D_&amp;1#&amp;"Calibri"&amp;10&amp;K000000 [STAFF IN-CONFIDENCE]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FCA272-C66C-4EB5-8985-43F7967343D0}">
  <dimension ref="A1:EM588"/>
  <sheetViews>
    <sheetView showGridLines="0" zoomScale="55" zoomScaleNormal="55" workbookViewId="0">
      <pane xSplit="9" topLeftCell="K1" activePane="topRight" state="frozen"/>
      <selection activeCell="A324" sqref="A324"/>
      <selection pane="topRight" activeCell="A2" sqref="A2"/>
    </sheetView>
  </sheetViews>
  <sheetFormatPr defaultColWidth="9.1796875" defaultRowHeight="14.5" x14ac:dyDescent="0.35"/>
  <cols>
    <col min="1" max="1" width="11.453125" style="8" customWidth="1"/>
    <col min="2" max="2" width="25" style="8" customWidth="1"/>
    <col min="3" max="8" width="9.1796875" style="8"/>
    <col min="9" max="9" width="23.1796875" style="8" customWidth="1"/>
    <col min="10" max="10" width="12.1796875" style="8" customWidth="1"/>
    <col min="11" max="11" width="13.1796875" style="8" customWidth="1"/>
    <col min="12" max="12" width="18.1796875" style="8" customWidth="1"/>
    <col min="13" max="14" width="17.1796875" style="8" customWidth="1"/>
    <col min="15" max="15" width="16.54296875" style="8" customWidth="1"/>
    <col min="16" max="16" width="14.54296875" style="8" customWidth="1"/>
    <col min="17" max="17" width="14.81640625" style="8" customWidth="1"/>
    <col min="18" max="18" width="14.54296875" style="8" customWidth="1"/>
    <col min="19" max="19" width="15.1796875" style="8" customWidth="1"/>
    <col min="20" max="20" width="14.1796875" style="8" customWidth="1"/>
    <col min="21" max="27" width="12.81640625" style="8" bestFit="1" customWidth="1"/>
    <col min="28" max="28" width="17.453125" style="8" bestFit="1" customWidth="1"/>
    <col min="29" max="39" width="12.81640625" style="8" bestFit="1" customWidth="1"/>
    <col min="40" max="42" width="13" style="8" bestFit="1" customWidth="1"/>
    <col min="43" max="43" width="12.7265625" style="8" bestFit="1" customWidth="1"/>
    <col min="44" max="44" width="10.81640625" style="8" bestFit="1" customWidth="1"/>
    <col min="45" max="45" width="10.453125" style="8" bestFit="1" customWidth="1"/>
    <col min="46" max="16384" width="9.1796875" style="8"/>
  </cols>
  <sheetData>
    <row r="1" spans="1:16" s="255" customFormat="1" ht="21" x14ac:dyDescent="0.5">
      <c r="A1" s="254" t="s">
        <v>557</v>
      </c>
      <c r="K1" s="256"/>
    </row>
    <row r="2" spans="1:16" s="14" customFormat="1" ht="18.5" x14ac:dyDescent="0.45">
      <c r="A2" s="216"/>
      <c r="K2" s="217"/>
    </row>
    <row r="3" spans="1:16" s="158" customFormat="1" x14ac:dyDescent="0.35">
      <c r="A3" s="158" t="s">
        <v>447</v>
      </c>
      <c r="B3" s="158" t="s">
        <v>446</v>
      </c>
      <c r="K3" s="218"/>
    </row>
    <row r="4" spans="1:16" customFormat="1" x14ac:dyDescent="0.35">
      <c r="G4" s="8"/>
      <c r="H4" s="8"/>
      <c r="K4" t="s">
        <v>401</v>
      </c>
      <c r="N4" t="s">
        <v>401</v>
      </c>
    </row>
    <row r="5" spans="1:16" customFormat="1" x14ac:dyDescent="0.35">
      <c r="G5" s="8"/>
      <c r="H5" s="8"/>
      <c r="I5" s="26"/>
      <c r="K5" t="s">
        <v>136</v>
      </c>
      <c r="N5" t="s">
        <v>137</v>
      </c>
    </row>
    <row r="6" spans="1:16" customFormat="1" x14ac:dyDescent="0.35">
      <c r="G6" s="8"/>
      <c r="H6" s="8"/>
      <c r="K6" t="s">
        <v>157</v>
      </c>
      <c r="L6" t="s">
        <v>402</v>
      </c>
      <c r="M6" t="s">
        <v>158</v>
      </c>
      <c r="N6" t="s">
        <v>157</v>
      </c>
      <c r="O6" t="s">
        <v>402</v>
      </c>
      <c r="P6" t="s">
        <v>158</v>
      </c>
    </row>
    <row r="7" spans="1:16" customFormat="1" x14ac:dyDescent="0.35">
      <c r="G7" s="8"/>
      <c r="H7" s="8"/>
      <c r="I7" t="s">
        <v>403</v>
      </c>
      <c r="J7" s="29"/>
      <c r="K7" s="5">
        <v>60.8</v>
      </c>
      <c r="L7" s="5">
        <v>61</v>
      </c>
      <c r="M7" s="5">
        <v>61</v>
      </c>
      <c r="N7">
        <v>48</v>
      </c>
      <c r="O7">
        <v>48</v>
      </c>
      <c r="P7" s="5">
        <v>48</v>
      </c>
    </row>
    <row r="8" spans="1:16" customFormat="1" x14ac:dyDescent="0.35">
      <c r="G8" s="8"/>
      <c r="H8" s="8"/>
      <c r="I8" t="s">
        <v>404</v>
      </c>
      <c r="J8" s="5"/>
      <c r="K8" s="5">
        <v>65.777271193584824</v>
      </c>
      <c r="L8" s="5">
        <v>66.12958279840052</v>
      </c>
      <c r="M8" s="5">
        <v>65.046369892822867</v>
      </c>
      <c r="N8" s="5">
        <v>64.683997759261658</v>
      </c>
      <c r="O8" s="5">
        <v>65.543791781087279</v>
      </c>
      <c r="P8" s="5">
        <v>64.145532322205625</v>
      </c>
    </row>
    <row r="9" spans="1:16" customFormat="1" x14ac:dyDescent="0.35">
      <c r="G9" s="8"/>
      <c r="H9" s="8"/>
      <c r="J9" s="5"/>
      <c r="K9" s="5"/>
      <c r="L9" s="5"/>
      <c r="M9" s="5"/>
      <c r="O9" s="5"/>
      <c r="P9" s="5"/>
    </row>
    <row r="10" spans="1:16" customFormat="1" x14ac:dyDescent="0.35">
      <c r="G10" s="8"/>
      <c r="H10" s="8"/>
      <c r="I10" t="s">
        <v>138</v>
      </c>
      <c r="J10" s="5"/>
      <c r="K10" s="5">
        <v>0</v>
      </c>
      <c r="L10" s="5">
        <v>0</v>
      </c>
      <c r="M10" s="5">
        <v>0</v>
      </c>
      <c r="N10" s="5">
        <v>1.8881152036521882</v>
      </c>
      <c r="O10" s="5">
        <v>1.8330352244223889</v>
      </c>
      <c r="P10" s="5">
        <v>1.7497664722540036</v>
      </c>
    </row>
    <row r="11" spans="1:16" customFormat="1" x14ac:dyDescent="0.35">
      <c r="G11" s="8"/>
      <c r="H11" s="8"/>
      <c r="I11" t="s">
        <v>139</v>
      </c>
      <c r="J11" s="5"/>
      <c r="K11" s="5">
        <v>4.358950580516492E-3</v>
      </c>
      <c r="L11" s="5">
        <v>-1.5838424351948641E-3</v>
      </c>
      <c r="M11" s="5">
        <v>0</v>
      </c>
      <c r="N11" s="5">
        <v>7.8427827392440926E-3</v>
      </c>
      <c r="O11" s="5">
        <v>2.9042483817009754E-3</v>
      </c>
      <c r="P11" s="5">
        <v>2.0300605291267688</v>
      </c>
    </row>
    <row r="12" spans="1:16" customFormat="1" x14ac:dyDescent="0.35">
      <c r="G12" s="8"/>
      <c r="H12" s="8"/>
      <c r="I12" t="s">
        <v>140</v>
      </c>
      <c r="J12" s="5"/>
      <c r="K12" s="5">
        <v>1.112619601730934</v>
      </c>
      <c r="L12" s="5">
        <v>0.729226843137466</v>
      </c>
      <c r="M12" s="5">
        <v>2.4785165517863668</v>
      </c>
      <c r="N12" s="5">
        <v>11.696535909141607</v>
      </c>
      <c r="O12" s="5">
        <v>12.286147516098961</v>
      </c>
      <c r="P12" s="5">
        <v>10.717470933936857</v>
      </c>
    </row>
    <row r="13" spans="1:16" customFormat="1" x14ac:dyDescent="0.35">
      <c r="G13" s="8"/>
      <c r="H13" s="8"/>
      <c r="I13" t="s">
        <v>141</v>
      </c>
      <c r="J13" s="5"/>
      <c r="K13" s="5">
        <v>3.5848632727326843</v>
      </c>
      <c r="L13" s="5">
        <v>4.3928652933935037</v>
      </c>
      <c r="M13" s="5">
        <v>1.4396237168244261</v>
      </c>
      <c r="N13" s="5">
        <v>2.6721278890143312</v>
      </c>
      <c r="O13" s="5">
        <v>2.9601310918325621</v>
      </c>
      <c r="P13" s="5">
        <v>1.4234488057563095</v>
      </c>
    </row>
    <row r="14" spans="1:16" customFormat="1" x14ac:dyDescent="0.35">
      <c r="G14" s="8"/>
      <c r="H14" s="8"/>
      <c r="I14" t="s">
        <v>142</v>
      </c>
      <c r="J14" s="5"/>
      <c r="K14" s="5">
        <v>0.46321326616243591</v>
      </c>
      <c r="L14" s="5">
        <v>0.39150441647943623</v>
      </c>
      <c r="M14" s="5">
        <v>0.85177294205208298</v>
      </c>
      <c r="N14" s="5">
        <v>0.41937597471428961</v>
      </c>
      <c r="O14" s="5">
        <v>0.46157370035166811</v>
      </c>
      <c r="P14" s="5">
        <v>0.22478558113168465</v>
      </c>
    </row>
    <row r="15" spans="1:16" customFormat="1" x14ac:dyDescent="0.35">
      <c r="G15" s="8"/>
      <c r="H15" s="8"/>
      <c r="J15" s="5"/>
      <c r="K15" s="5"/>
      <c r="L15" s="5"/>
      <c r="M15" s="5"/>
      <c r="P15" s="5"/>
    </row>
    <row r="16" spans="1:16" customFormat="1" x14ac:dyDescent="0.35">
      <c r="G16" s="8"/>
      <c r="H16" s="8"/>
      <c r="M16" s="5"/>
      <c r="P16" s="5"/>
    </row>
    <row r="17" spans="7:16" customFormat="1" x14ac:dyDescent="0.35">
      <c r="G17" s="8"/>
      <c r="H17" s="8"/>
      <c r="M17" s="5"/>
      <c r="P17" s="5"/>
    </row>
    <row r="18" spans="7:16" customFormat="1" x14ac:dyDescent="0.35">
      <c r="G18" s="8"/>
      <c r="H18" s="8"/>
      <c r="M18" s="5"/>
      <c r="P18" s="5"/>
    </row>
    <row r="19" spans="7:16" customFormat="1" x14ac:dyDescent="0.35"/>
    <row r="20" spans="7:16" customFormat="1" x14ac:dyDescent="0.35"/>
    <row r="21" spans="7:16" customFormat="1" x14ac:dyDescent="0.35"/>
    <row r="22" spans="7:16" customFormat="1" x14ac:dyDescent="0.35"/>
    <row r="23" spans="7:16" customFormat="1" x14ac:dyDescent="0.35"/>
    <row r="24" spans="7:16" customFormat="1" x14ac:dyDescent="0.35"/>
    <row r="25" spans="7:16" customFormat="1" x14ac:dyDescent="0.35"/>
    <row r="26" spans="7:16" customFormat="1" x14ac:dyDescent="0.35"/>
    <row r="27" spans="7:16" customFormat="1" x14ac:dyDescent="0.35"/>
    <row r="28" spans="7:16" customFormat="1" x14ac:dyDescent="0.35"/>
    <row r="29" spans="7:16" customFormat="1" x14ac:dyDescent="0.35"/>
    <row r="30" spans="7:16" customFormat="1" x14ac:dyDescent="0.35"/>
    <row r="31" spans="7:16" customFormat="1" x14ac:dyDescent="0.35"/>
    <row r="32" spans="7:16" customFormat="1" x14ac:dyDescent="0.35"/>
    <row r="33" spans="1:73" customFormat="1" x14ac:dyDescent="0.35"/>
    <row r="34" spans="1:73" customFormat="1" x14ac:dyDescent="0.35"/>
    <row r="35" spans="1:73" customFormat="1" x14ac:dyDescent="0.35"/>
    <row r="36" spans="1:73" customFormat="1" x14ac:dyDescent="0.35"/>
    <row r="37" spans="1:73" customFormat="1" x14ac:dyDescent="0.35"/>
    <row r="38" spans="1:73" customFormat="1" x14ac:dyDescent="0.35"/>
    <row r="39" spans="1:73" s="14" customFormat="1" ht="18.5" x14ac:dyDescent="0.45">
      <c r="K39" s="5"/>
      <c r="L39" s="5"/>
    </row>
    <row r="40" spans="1:73" s="14" customFormat="1" ht="18.5" x14ac:dyDescent="0.45">
      <c r="K40" s="5"/>
      <c r="L40" s="5"/>
    </row>
    <row r="41" spans="1:73" s="14" customFormat="1" ht="18.5" x14ac:dyDescent="0.45">
      <c r="K41" s="5"/>
      <c r="L41" s="5"/>
    </row>
    <row r="42" spans="1:73" s="17" customFormat="1" x14ac:dyDescent="0.35">
      <c r="A42" s="16" t="s">
        <v>399</v>
      </c>
      <c r="B42" s="15" t="s">
        <v>398</v>
      </c>
    </row>
    <row r="43" spans="1:73" customFormat="1" x14ac:dyDescent="0.35">
      <c r="A43" s="166"/>
    </row>
    <row r="44" spans="1:73" customFormat="1" ht="16.5" x14ac:dyDescent="0.45">
      <c r="A44" s="166"/>
      <c r="I44" s="35" t="s">
        <v>165</v>
      </c>
      <c r="J44" s="66">
        <v>44562</v>
      </c>
      <c r="K44" s="66">
        <v>44927</v>
      </c>
      <c r="L44" s="66">
        <v>45292</v>
      </c>
      <c r="M44" s="66">
        <v>45658</v>
      </c>
      <c r="N44" s="66">
        <v>46023</v>
      </c>
      <c r="O44" s="66">
        <v>46388</v>
      </c>
      <c r="P44" s="66">
        <v>46753</v>
      </c>
      <c r="Q44" s="66">
        <v>47119</v>
      </c>
      <c r="R44" s="66">
        <v>47484</v>
      </c>
      <c r="S44" s="66">
        <v>47849</v>
      </c>
      <c r="T44" s="66">
        <v>48214</v>
      </c>
      <c r="U44" s="66">
        <v>48580</v>
      </c>
      <c r="V44" s="66">
        <v>48945</v>
      </c>
      <c r="W44" s="66">
        <v>49310</v>
      </c>
      <c r="X44" s="66">
        <v>49675</v>
      </c>
      <c r="Y44" s="66">
        <v>50041</v>
      </c>
      <c r="Z44" s="66">
        <v>50406</v>
      </c>
      <c r="AA44" s="66">
        <v>50771</v>
      </c>
      <c r="AB44" s="66">
        <v>51136</v>
      </c>
      <c r="AC44" s="66">
        <v>51502</v>
      </c>
      <c r="AD44" s="66">
        <v>51867</v>
      </c>
      <c r="AE44" s="66">
        <v>52232</v>
      </c>
      <c r="AF44" s="66">
        <v>52597</v>
      </c>
      <c r="AG44" s="66">
        <v>52963</v>
      </c>
      <c r="AH44" s="66">
        <v>53328</v>
      </c>
      <c r="AI44" s="66">
        <v>53693</v>
      </c>
      <c r="AJ44" s="66">
        <v>54058</v>
      </c>
      <c r="AK44" s="66">
        <v>54424</v>
      </c>
      <c r="AL44" s="66">
        <v>54789</v>
      </c>
      <c r="AR44" s="67"/>
      <c r="AS44" s="67"/>
      <c r="AT44" s="67"/>
      <c r="AU44" s="67"/>
      <c r="AV44" s="67"/>
      <c r="AW44" s="67"/>
      <c r="AX44" s="67"/>
      <c r="AY44" s="67"/>
      <c r="AZ44" s="67"/>
      <c r="BA44" s="67"/>
      <c r="BB44" s="67"/>
      <c r="BC44" s="67"/>
      <c r="BD44" s="67"/>
      <c r="BE44" s="67"/>
      <c r="BF44" s="67"/>
      <c r="BG44" s="67"/>
      <c r="BH44" s="67"/>
      <c r="BI44" s="67"/>
      <c r="BJ44" s="67"/>
      <c r="BK44" s="67"/>
      <c r="BL44" s="67"/>
      <c r="BM44" s="67"/>
      <c r="BN44" s="67"/>
      <c r="BO44" s="67"/>
      <c r="BP44" s="67"/>
      <c r="BQ44" s="67"/>
      <c r="BR44" s="67"/>
      <c r="BS44" s="67"/>
      <c r="BT44" s="67"/>
      <c r="BU44" s="67"/>
    </row>
    <row r="45" spans="1:73" customFormat="1" x14ac:dyDescent="0.35">
      <c r="I45" s="199" t="s">
        <v>320</v>
      </c>
      <c r="J45" s="29"/>
      <c r="K45" s="29"/>
      <c r="L45" s="29"/>
      <c r="M45" s="29"/>
      <c r="N45" s="29"/>
      <c r="O45" s="29"/>
      <c r="P45" s="29"/>
      <c r="Q45" s="29"/>
      <c r="R45" s="29"/>
      <c r="S45" s="29">
        <v>48.49519699135088</v>
      </c>
      <c r="T45" s="29">
        <v>46.491256311878708</v>
      </c>
      <c r="U45" s="29">
        <v>44.494928717088364</v>
      </c>
      <c r="V45" s="29">
        <v>42.135260608151121</v>
      </c>
      <c r="W45" s="29">
        <v>39.793218575331487</v>
      </c>
      <c r="X45" s="29">
        <v>37.301615249797045</v>
      </c>
      <c r="Y45" s="29">
        <v>34.12725818607079</v>
      </c>
      <c r="Z45" s="29">
        <v>31.860404974232871</v>
      </c>
      <c r="AA45" s="29">
        <v>29.420090969336133</v>
      </c>
      <c r="AB45" s="29">
        <v>27.274305932525532</v>
      </c>
      <c r="AC45" s="29">
        <v>25.302076952389378</v>
      </c>
      <c r="AD45" s="29">
        <v>23.294047088988098</v>
      </c>
      <c r="AE45" s="29">
        <v>21.695448830001677</v>
      </c>
      <c r="AF45" s="29">
        <v>20.760900758168169</v>
      </c>
      <c r="AG45" s="29">
        <v>20.199977277249964</v>
      </c>
      <c r="AH45" s="29">
        <v>20.551279008035284</v>
      </c>
      <c r="AI45" s="29">
        <v>21.057785006411056</v>
      </c>
      <c r="AJ45" s="29">
        <v>20.733515942212573</v>
      </c>
      <c r="AK45" s="29">
        <v>19.594162020720415</v>
      </c>
      <c r="AL45" s="29">
        <v>18.4420860655081</v>
      </c>
      <c r="AR45" s="29"/>
      <c r="AS45" s="29"/>
      <c r="AT45" s="29"/>
      <c r="AU45" s="29"/>
      <c r="AV45" s="29"/>
      <c r="AW45" s="29"/>
      <c r="AX45" s="29"/>
      <c r="AY45" s="29"/>
      <c r="AZ45" s="29"/>
      <c r="BA45" s="29"/>
      <c r="BB45" s="29"/>
      <c r="BC45" s="29"/>
      <c r="BD45" s="29"/>
      <c r="BE45" s="29"/>
      <c r="BF45" s="29"/>
      <c r="BG45" s="29"/>
      <c r="BH45" s="29"/>
      <c r="BI45" s="29"/>
      <c r="BJ45" s="29"/>
      <c r="BK45" s="29"/>
      <c r="BL45" s="29"/>
      <c r="BM45" s="29"/>
      <c r="BN45" s="29"/>
      <c r="BO45" s="29"/>
      <c r="BP45" s="29"/>
      <c r="BQ45" s="29"/>
      <c r="BR45" s="29"/>
      <c r="BS45" s="29"/>
      <c r="BT45" s="29"/>
      <c r="BU45" s="29"/>
    </row>
    <row r="46" spans="1:73" customFormat="1" x14ac:dyDescent="0.35">
      <c r="I46" s="200" t="s">
        <v>321</v>
      </c>
      <c r="J46" s="29">
        <v>72.5</v>
      </c>
      <c r="K46" s="29">
        <v>72.5</v>
      </c>
      <c r="L46" s="29">
        <v>72.5</v>
      </c>
      <c r="M46" s="29">
        <v>72.5</v>
      </c>
      <c r="N46" s="29">
        <v>61</v>
      </c>
      <c r="O46" s="29">
        <v>61</v>
      </c>
      <c r="P46" s="29">
        <v>61</v>
      </c>
      <c r="Q46" s="29">
        <v>61</v>
      </c>
      <c r="R46" s="29">
        <v>61</v>
      </c>
      <c r="S46" s="29">
        <v>48</v>
      </c>
      <c r="T46" s="29">
        <v>48</v>
      </c>
      <c r="U46" s="29">
        <v>48</v>
      </c>
      <c r="V46" s="29">
        <v>48</v>
      </c>
      <c r="W46" s="29">
        <v>48</v>
      </c>
      <c r="X46" s="29"/>
      <c r="Y46" s="29"/>
      <c r="Z46" s="29"/>
      <c r="AA46" s="29"/>
      <c r="AB46" s="29"/>
      <c r="AC46" s="29"/>
      <c r="AD46" s="29"/>
      <c r="AE46" s="29"/>
      <c r="AF46" s="29"/>
      <c r="AG46" s="29"/>
      <c r="AH46" s="29"/>
      <c r="AI46" s="29"/>
      <c r="AJ46" s="29"/>
      <c r="AK46" s="29"/>
      <c r="AL46" s="29"/>
      <c r="AR46" s="29"/>
      <c r="AS46" s="29"/>
      <c r="AT46" s="29"/>
      <c r="AU46" s="29"/>
      <c r="AV46" s="29"/>
      <c r="AW46" s="29"/>
      <c r="AX46" s="29"/>
      <c r="AY46" s="29"/>
      <c r="AZ46" s="29"/>
      <c r="BA46" s="29"/>
      <c r="BB46" s="29"/>
      <c r="BC46" s="29"/>
      <c r="BD46" s="29"/>
      <c r="BE46" s="29"/>
      <c r="BF46" s="29"/>
      <c r="BL46" s="29"/>
      <c r="BM46" s="29"/>
      <c r="BN46" s="29"/>
      <c r="BO46" s="29"/>
      <c r="BP46" s="29"/>
      <c r="BQ46" s="29"/>
      <c r="BR46" s="29"/>
      <c r="BS46" s="29"/>
      <c r="BT46" s="29"/>
      <c r="BU46" s="29"/>
    </row>
    <row r="47" spans="1:73" customFormat="1" x14ac:dyDescent="0.35">
      <c r="I47" s="200" t="s">
        <v>322</v>
      </c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>
        <v>31.996735062392474</v>
      </c>
      <c r="Y47" s="29">
        <v>31.996735062392474</v>
      </c>
      <c r="Z47" s="29">
        <v>31.996735062392474</v>
      </c>
      <c r="AA47" s="29">
        <v>31.996735062392474</v>
      </c>
      <c r="AB47" s="29">
        <v>31.996735062392474</v>
      </c>
      <c r="AC47" s="29"/>
      <c r="AD47" s="29"/>
      <c r="AE47" s="29"/>
      <c r="AF47" s="29"/>
      <c r="AG47" s="29"/>
      <c r="AH47" s="29"/>
      <c r="AI47" s="29"/>
      <c r="AJ47" s="29"/>
      <c r="AK47" s="29"/>
      <c r="AL47" s="29"/>
      <c r="AR47" s="29"/>
      <c r="AS47" s="29"/>
      <c r="AT47" s="29"/>
      <c r="AU47" s="29"/>
      <c r="AV47" s="29"/>
      <c r="AW47" s="29"/>
      <c r="AX47" s="29"/>
      <c r="AY47" s="29"/>
      <c r="AZ47" s="29"/>
      <c r="BA47" s="29"/>
      <c r="BB47" s="29"/>
      <c r="BC47" s="29"/>
      <c r="BD47" s="29"/>
      <c r="BE47" s="29"/>
      <c r="BF47" s="29"/>
      <c r="BG47" s="29"/>
      <c r="BH47" s="29"/>
      <c r="BI47" s="29"/>
      <c r="BJ47" s="29"/>
      <c r="BK47" s="29"/>
      <c r="BL47" s="29"/>
      <c r="BM47" s="29"/>
      <c r="BN47" s="29"/>
      <c r="BO47" s="29"/>
      <c r="BP47" s="29"/>
      <c r="BQ47" s="29"/>
      <c r="BR47" s="29"/>
      <c r="BS47" s="29"/>
      <c r="BT47" s="29"/>
      <c r="BU47" s="29"/>
    </row>
    <row r="48" spans="1:73" customFormat="1" x14ac:dyDescent="0.35">
      <c r="I48" s="200" t="s">
        <v>323</v>
      </c>
      <c r="J48" s="5">
        <v>70.58</v>
      </c>
      <c r="K48" s="5">
        <v>70.58</v>
      </c>
      <c r="L48" s="5">
        <v>70.58</v>
      </c>
      <c r="M48" s="5">
        <v>70.58</v>
      </c>
      <c r="N48" s="5">
        <v>60.28</v>
      </c>
      <c r="O48" s="5">
        <v>60.28</v>
      </c>
      <c r="P48" s="5">
        <v>60.28</v>
      </c>
      <c r="Q48" s="5">
        <v>60.28</v>
      </c>
      <c r="R48" s="5">
        <v>60.28</v>
      </c>
      <c r="S48" s="5">
        <v>49.75</v>
      </c>
      <c r="T48" s="5">
        <v>49.75</v>
      </c>
      <c r="U48" s="5">
        <v>49.75</v>
      </c>
      <c r="V48" s="5">
        <v>49.75</v>
      </c>
      <c r="W48" s="5">
        <v>49.75</v>
      </c>
    </row>
    <row r="49" spans="9:45" customFormat="1" x14ac:dyDescent="0.35">
      <c r="AS49" s="67"/>
    </row>
    <row r="50" spans="9:45" customFormat="1" x14ac:dyDescent="0.35">
      <c r="I50" s="33"/>
      <c r="J50" s="29"/>
      <c r="K50" s="29"/>
      <c r="L50" s="29"/>
      <c r="M50" s="29"/>
      <c r="AS50" s="29"/>
    </row>
    <row r="51" spans="9:45" customFormat="1" x14ac:dyDescent="0.35">
      <c r="I51" s="33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S51" s="29"/>
    </row>
    <row r="52" spans="9:45" customFormat="1" x14ac:dyDescent="0.35">
      <c r="I52" s="33"/>
      <c r="J52" s="23"/>
      <c r="N52" s="23"/>
      <c r="S52" s="5"/>
      <c r="T52" s="5"/>
      <c r="U52" s="5"/>
      <c r="V52" s="5"/>
      <c r="W52" s="5"/>
      <c r="AS52" s="29"/>
    </row>
    <row r="53" spans="9:45" customFormat="1" x14ac:dyDescent="0.35">
      <c r="X53" s="29"/>
      <c r="Y53" s="29"/>
      <c r="Z53" s="29"/>
      <c r="AA53" s="29"/>
      <c r="AB53" s="29"/>
      <c r="AC53" s="29"/>
      <c r="AD53" s="29"/>
      <c r="AE53" s="29"/>
      <c r="AF53" s="29"/>
      <c r="AG53" s="29"/>
    </row>
    <row r="54" spans="9:45" customFormat="1" x14ac:dyDescent="0.35">
      <c r="X54" s="29"/>
      <c r="Y54" s="29"/>
      <c r="Z54" s="29"/>
      <c r="AA54" s="29"/>
      <c r="AB54" s="29"/>
      <c r="AC54" s="29"/>
      <c r="AD54" s="29"/>
      <c r="AE54" s="29"/>
      <c r="AF54" s="29"/>
      <c r="AG54" s="29"/>
      <c r="AS54" s="67"/>
    </row>
    <row r="55" spans="9:45" customFormat="1" x14ac:dyDescent="0.35">
      <c r="AS55" s="29"/>
    </row>
    <row r="56" spans="9:45" customFormat="1" x14ac:dyDescent="0.35">
      <c r="AS56" s="29"/>
    </row>
    <row r="57" spans="9:45" customFormat="1" x14ac:dyDescent="0.35">
      <c r="L57" t="s">
        <v>324</v>
      </c>
      <c r="AS57" s="29"/>
    </row>
    <row r="58" spans="9:45" customFormat="1" x14ac:dyDescent="0.35"/>
    <row r="59" spans="9:45" customFormat="1" x14ac:dyDescent="0.35"/>
    <row r="60" spans="9:45" customFormat="1" x14ac:dyDescent="0.35"/>
    <row r="61" spans="9:45" customFormat="1" x14ac:dyDescent="0.35"/>
    <row r="62" spans="9:45" customFormat="1" x14ac:dyDescent="0.35"/>
    <row r="63" spans="9:45" customFormat="1" x14ac:dyDescent="0.35"/>
    <row r="64" spans="9:45" customFormat="1" x14ac:dyDescent="0.35"/>
    <row r="65" spans="1:10" customFormat="1" x14ac:dyDescent="0.35"/>
    <row r="66" spans="1:10" s="16" customFormat="1" x14ac:dyDescent="0.35">
      <c r="A66" s="15" t="s">
        <v>400</v>
      </c>
      <c r="B66" s="16" t="s">
        <v>325</v>
      </c>
    </row>
    <row r="67" spans="1:10" customFormat="1" x14ac:dyDescent="0.35"/>
    <row r="68" spans="1:10" customFormat="1" x14ac:dyDescent="0.35"/>
    <row r="69" spans="1:10" customFormat="1" x14ac:dyDescent="0.35">
      <c r="I69" t="s">
        <v>326</v>
      </c>
      <c r="J69" s="5">
        <v>1.8881152036521911</v>
      </c>
    </row>
    <row r="70" spans="1:10" customFormat="1" x14ac:dyDescent="0.35">
      <c r="I70" t="s">
        <v>327</v>
      </c>
      <c r="J70" s="5">
        <v>1.4788540116252977</v>
      </c>
    </row>
    <row r="71" spans="1:10" customFormat="1" x14ac:dyDescent="0.35">
      <c r="I71" t="s">
        <v>328</v>
      </c>
      <c r="J71" s="5">
        <v>0.77592017321890583</v>
      </c>
    </row>
    <row r="72" spans="1:10" customFormat="1" x14ac:dyDescent="0.35">
      <c r="I72" t="s">
        <v>184</v>
      </c>
      <c r="J72" s="5">
        <v>0.51519741792298135</v>
      </c>
    </row>
    <row r="73" spans="1:10" customFormat="1" x14ac:dyDescent="0.35">
      <c r="I73" t="s">
        <v>329</v>
      </c>
      <c r="J73" s="5">
        <v>0.52356693527771769</v>
      </c>
    </row>
    <row r="74" spans="1:10" customFormat="1" x14ac:dyDescent="0.35">
      <c r="I74" t="s">
        <v>330</v>
      </c>
      <c r="J74" s="5">
        <v>0.45108315731911935</v>
      </c>
    </row>
    <row r="75" spans="1:10" customFormat="1" x14ac:dyDescent="0.35">
      <c r="I75" t="s">
        <v>331</v>
      </c>
      <c r="J75" s="5">
        <v>0.21986588584566338</v>
      </c>
    </row>
    <row r="76" spans="1:10" customFormat="1" x14ac:dyDescent="0.35">
      <c r="I76" t="s">
        <v>332</v>
      </c>
      <c r="J76" s="5">
        <v>0.18826985371112598</v>
      </c>
    </row>
    <row r="77" spans="1:10" customFormat="1" x14ac:dyDescent="0.35">
      <c r="I77" t="s">
        <v>333</v>
      </c>
      <c r="J77" s="5">
        <v>0.24371459748579466</v>
      </c>
    </row>
    <row r="78" spans="1:10" customFormat="1" x14ac:dyDescent="0.35">
      <c r="I78" t="s">
        <v>334</v>
      </c>
      <c r="J78" s="5">
        <v>0.15818397031627102</v>
      </c>
    </row>
    <row r="79" spans="1:10" customFormat="1" x14ac:dyDescent="0.35">
      <c r="I79" t="s">
        <v>335</v>
      </c>
      <c r="J79" s="5">
        <v>0.21136183608888937</v>
      </c>
    </row>
    <row r="80" spans="1:10" customFormat="1" x14ac:dyDescent="0.35">
      <c r="I80" t="s">
        <v>297</v>
      </c>
      <c r="J80" s="5">
        <v>8.3744731185580165E-2</v>
      </c>
    </row>
    <row r="81" spans="1:21" customFormat="1" x14ac:dyDescent="0.35">
      <c r="I81" t="s">
        <v>336</v>
      </c>
      <c r="J81" s="5">
        <v>4.8497625699973472</v>
      </c>
    </row>
    <row r="82" spans="1:21" customFormat="1" x14ac:dyDescent="0.35"/>
    <row r="83" spans="1:21" customFormat="1" x14ac:dyDescent="0.35"/>
    <row r="84" spans="1:21" customFormat="1" x14ac:dyDescent="0.35"/>
    <row r="85" spans="1:21" customFormat="1" x14ac:dyDescent="0.35"/>
    <row r="86" spans="1:21" customFormat="1" x14ac:dyDescent="0.35"/>
    <row r="87" spans="1:21" customFormat="1" x14ac:dyDescent="0.35"/>
    <row r="88" spans="1:21" customFormat="1" x14ac:dyDescent="0.35"/>
    <row r="89" spans="1:21" customFormat="1" x14ac:dyDescent="0.35"/>
    <row r="90" spans="1:21" s="17" customFormat="1" ht="16.5" x14ac:dyDescent="0.45">
      <c r="A90" s="16" t="s">
        <v>427</v>
      </c>
      <c r="B90" s="15" t="s">
        <v>428</v>
      </c>
    </row>
    <row r="91" spans="1:21" customFormat="1" x14ac:dyDescent="0.35"/>
    <row r="92" spans="1:21" customFormat="1" x14ac:dyDescent="0.35">
      <c r="J92" s="134" t="s">
        <v>406</v>
      </c>
      <c r="K92" s="8"/>
      <c r="L92" s="8"/>
      <c r="M92" s="202"/>
      <c r="N92" s="8"/>
      <c r="O92" s="8"/>
      <c r="P92" s="8"/>
      <c r="Q92" s="8"/>
      <c r="R92" s="8"/>
      <c r="S92" s="8"/>
      <c r="T92" s="8"/>
      <c r="U92" s="8"/>
    </row>
    <row r="93" spans="1:21" customFormat="1" x14ac:dyDescent="0.35">
      <c r="J93" s="208"/>
      <c r="K93" s="209"/>
      <c r="L93" s="209"/>
      <c r="M93" s="210" t="s">
        <v>407</v>
      </c>
      <c r="N93" s="210"/>
      <c r="O93" s="210"/>
      <c r="P93" s="210"/>
      <c r="Q93" s="210" t="s">
        <v>408</v>
      </c>
      <c r="R93" s="210"/>
      <c r="S93" s="210"/>
      <c r="T93" s="210" t="s">
        <v>409</v>
      </c>
      <c r="U93" s="209"/>
    </row>
    <row r="94" spans="1:21" customFormat="1" ht="58" x14ac:dyDescent="0.35">
      <c r="J94" s="211" t="s">
        <v>410</v>
      </c>
      <c r="K94" s="211" t="s">
        <v>405</v>
      </c>
      <c r="L94" s="211" t="s">
        <v>411</v>
      </c>
      <c r="M94" s="211" t="s">
        <v>210</v>
      </c>
      <c r="N94" s="211" t="s">
        <v>208</v>
      </c>
      <c r="O94" s="211" t="s">
        <v>212</v>
      </c>
      <c r="P94" s="211" t="s">
        <v>211</v>
      </c>
      <c r="Q94" s="211" t="s">
        <v>207</v>
      </c>
      <c r="R94" s="211" t="s">
        <v>412</v>
      </c>
      <c r="S94" s="211" t="s">
        <v>213</v>
      </c>
      <c r="T94" s="211" t="s">
        <v>413</v>
      </c>
      <c r="U94" s="211" t="s">
        <v>209</v>
      </c>
    </row>
    <row r="95" spans="1:21" customFormat="1" x14ac:dyDescent="0.35">
      <c r="J95" s="209" t="s">
        <v>415</v>
      </c>
      <c r="K95" s="206" t="s">
        <v>416</v>
      </c>
      <c r="L95" s="206" t="s">
        <v>417</v>
      </c>
      <c r="M95" s="212">
        <v>1754.7285999999999</v>
      </c>
      <c r="N95" s="212">
        <v>544.24169999999992</v>
      </c>
      <c r="O95" s="212">
        <v>755.36079999999993</v>
      </c>
      <c r="P95" s="212">
        <v>666.24519999999995</v>
      </c>
      <c r="Q95" s="212">
        <v>1357.952</v>
      </c>
      <c r="R95" s="212">
        <v>2204.5502000000001</v>
      </c>
      <c r="S95" s="212">
        <v>768.09159999999997</v>
      </c>
      <c r="T95" s="212">
        <v>2431.5827999999997</v>
      </c>
      <c r="U95" s="212">
        <v>303.41739999999999</v>
      </c>
    </row>
    <row r="96" spans="1:21" customFormat="1" x14ac:dyDescent="0.35">
      <c r="J96" s="209" t="s">
        <v>419</v>
      </c>
      <c r="K96" s="206" t="s">
        <v>416</v>
      </c>
      <c r="L96" s="206" t="s">
        <v>420</v>
      </c>
      <c r="M96" s="206">
        <v>25</v>
      </c>
      <c r="N96" s="206">
        <v>25</v>
      </c>
      <c r="O96" s="206">
        <v>25</v>
      </c>
      <c r="P96" s="206">
        <v>25</v>
      </c>
      <c r="Q96" s="206">
        <v>20</v>
      </c>
      <c r="R96" s="206">
        <v>20</v>
      </c>
      <c r="S96" s="206">
        <v>25</v>
      </c>
      <c r="T96" s="206">
        <v>25</v>
      </c>
      <c r="U96" s="206">
        <v>15</v>
      </c>
    </row>
    <row r="97" spans="1:21" customFormat="1" x14ac:dyDescent="0.35">
      <c r="J97" s="209" t="s">
        <v>421</v>
      </c>
      <c r="K97" s="206" t="s">
        <v>416</v>
      </c>
      <c r="L97" s="206"/>
      <c r="M97" s="206">
        <v>0.78</v>
      </c>
      <c r="N97" s="206">
        <v>0.85</v>
      </c>
      <c r="O97" s="206">
        <v>0.85</v>
      </c>
      <c r="P97" s="206">
        <v>0.85</v>
      </c>
      <c r="Q97" s="206">
        <v>4.05</v>
      </c>
      <c r="R97" s="206">
        <v>2.2999999999999998</v>
      </c>
      <c r="S97" s="206">
        <v>0.94</v>
      </c>
      <c r="T97" s="206">
        <v>0.78</v>
      </c>
      <c r="U97" s="206">
        <v>0.78</v>
      </c>
    </row>
    <row r="98" spans="1:21" customFormat="1" x14ac:dyDescent="0.35">
      <c r="J98" s="208"/>
      <c r="K98" s="206" t="s">
        <v>418</v>
      </c>
      <c r="L98" s="206"/>
      <c r="M98" s="206">
        <v>0.7</v>
      </c>
      <c r="N98" s="206">
        <v>0.8</v>
      </c>
      <c r="O98" s="206">
        <v>0.8</v>
      </c>
      <c r="P98" s="206">
        <v>0.8</v>
      </c>
      <c r="Q98" s="206">
        <v>1.9</v>
      </c>
      <c r="R98" s="213">
        <v>1.0790123456790122</v>
      </c>
      <c r="S98" s="206">
        <v>0.88</v>
      </c>
      <c r="T98" s="206">
        <v>0.7</v>
      </c>
      <c r="U98" s="206">
        <v>0.7</v>
      </c>
    </row>
    <row r="99" spans="1:21" customFormat="1" x14ac:dyDescent="0.35">
      <c r="J99" s="208"/>
      <c r="K99" s="206" t="s">
        <v>422</v>
      </c>
      <c r="L99" s="206"/>
      <c r="M99" s="206">
        <v>0.85</v>
      </c>
      <c r="N99" s="206">
        <v>0.9</v>
      </c>
      <c r="O99" s="206">
        <v>0.9</v>
      </c>
      <c r="P99" s="206">
        <v>0.9</v>
      </c>
      <c r="Q99" s="206">
        <v>6.2</v>
      </c>
      <c r="R99" s="213">
        <v>3.5209876543209875</v>
      </c>
      <c r="S99" s="206">
        <v>1</v>
      </c>
      <c r="T99" s="206">
        <v>0.85</v>
      </c>
      <c r="U99" s="206">
        <v>0.85</v>
      </c>
    </row>
    <row r="100" spans="1:21" customFormat="1" ht="29" x14ac:dyDescent="0.35">
      <c r="J100" s="208" t="s">
        <v>423</v>
      </c>
      <c r="K100" s="206" t="s">
        <v>416</v>
      </c>
      <c r="L100" s="206" t="s">
        <v>424</v>
      </c>
      <c r="M100" s="206">
        <v>10</v>
      </c>
      <c r="N100" s="206">
        <v>22</v>
      </c>
      <c r="O100" s="206">
        <v>41</v>
      </c>
      <c r="P100" s="206">
        <v>40</v>
      </c>
      <c r="Q100" s="206">
        <v>51</v>
      </c>
      <c r="R100" s="206">
        <v>51</v>
      </c>
      <c r="S100" s="206">
        <v>51</v>
      </c>
      <c r="T100" s="206">
        <v>17</v>
      </c>
      <c r="U100" s="206">
        <v>17</v>
      </c>
    </row>
    <row r="101" spans="1:21" customFormat="1" x14ac:dyDescent="0.35">
      <c r="J101" s="208"/>
      <c r="K101" s="206" t="s">
        <v>418</v>
      </c>
      <c r="L101" s="206" t="s">
        <v>424</v>
      </c>
      <c r="M101" s="206">
        <v>6</v>
      </c>
      <c r="N101" s="206">
        <v>12</v>
      </c>
      <c r="O101" s="206"/>
      <c r="P101" s="206"/>
      <c r="Q101" s="206">
        <v>36</v>
      </c>
      <c r="R101" s="206">
        <v>36</v>
      </c>
      <c r="S101" s="206">
        <v>36</v>
      </c>
      <c r="T101" s="206">
        <v>11.2</v>
      </c>
      <c r="U101" s="206">
        <v>13.5</v>
      </c>
    </row>
    <row r="102" spans="1:21" customFormat="1" x14ac:dyDescent="0.35">
      <c r="J102" s="208"/>
      <c r="K102" s="206" t="s">
        <v>422</v>
      </c>
      <c r="L102" s="206" t="s">
        <v>424</v>
      </c>
      <c r="M102" s="206">
        <v>14</v>
      </c>
      <c r="N102" s="206">
        <v>33</v>
      </c>
      <c r="O102" s="206"/>
      <c r="P102" s="206"/>
      <c r="Q102" s="206">
        <v>66</v>
      </c>
      <c r="R102" s="206">
        <v>66</v>
      </c>
      <c r="S102" s="206">
        <v>66</v>
      </c>
      <c r="T102" s="206">
        <v>25.4</v>
      </c>
      <c r="U102" s="206">
        <v>20.5</v>
      </c>
    </row>
    <row r="103" spans="1:21" customFormat="1" ht="43.5" x14ac:dyDescent="0.35">
      <c r="J103" s="208" t="s">
        <v>425</v>
      </c>
      <c r="K103" s="206" t="s">
        <v>416</v>
      </c>
      <c r="L103" s="206" t="s">
        <v>426</v>
      </c>
      <c r="M103" s="206">
        <v>90.43</v>
      </c>
      <c r="N103" s="206">
        <v>54.2</v>
      </c>
      <c r="O103" s="213">
        <v>60.803349882548027</v>
      </c>
      <c r="P103" s="213">
        <v>69.949864716315062</v>
      </c>
      <c r="Q103" s="206"/>
      <c r="R103" s="206"/>
      <c r="S103" s="206"/>
      <c r="T103" s="206">
        <v>0</v>
      </c>
      <c r="U103" s="206">
        <v>0</v>
      </c>
    </row>
    <row r="104" spans="1:21" customFormat="1" x14ac:dyDescent="0.35">
      <c r="J104" s="181"/>
      <c r="K104" s="181"/>
      <c r="L104" s="181"/>
      <c r="M104" s="181"/>
      <c r="N104" s="181"/>
      <c r="O104" s="181"/>
      <c r="P104" s="181"/>
      <c r="Q104" s="181"/>
      <c r="R104" s="181"/>
      <c r="S104" s="181"/>
      <c r="T104" s="181"/>
      <c r="U104" s="181"/>
    </row>
    <row r="105" spans="1:21" s="16" customFormat="1" x14ac:dyDescent="0.35">
      <c r="A105" s="16" t="s">
        <v>430</v>
      </c>
      <c r="B105" s="15" t="s">
        <v>429</v>
      </c>
      <c r="J105" s="214"/>
      <c r="K105" s="214"/>
      <c r="L105" s="214"/>
      <c r="M105" s="214"/>
      <c r="N105" s="214"/>
      <c r="O105" s="214"/>
      <c r="P105" s="214"/>
      <c r="Q105" s="214"/>
      <c r="R105" s="214"/>
      <c r="S105" s="214"/>
      <c r="T105" s="214"/>
      <c r="U105" s="214"/>
    </row>
    <row r="106" spans="1:21" customFormat="1" x14ac:dyDescent="0.35">
      <c r="J106" s="181"/>
      <c r="K106" s="181"/>
      <c r="L106" s="181"/>
      <c r="M106" s="181"/>
      <c r="N106" s="181"/>
      <c r="O106" s="181"/>
      <c r="P106" s="181"/>
      <c r="Q106" s="181"/>
      <c r="R106" s="181"/>
      <c r="S106" s="181"/>
      <c r="T106" s="181"/>
      <c r="U106" s="181"/>
    </row>
    <row r="107" spans="1:21" customFormat="1" x14ac:dyDescent="0.35">
      <c r="J107" s="209"/>
      <c r="K107" s="209" t="s">
        <v>192</v>
      </c>
      <c r="L107" s="209" t="s">
        <v>181</v>
      </c>
      <c r="M107" s="209" t="s">
        <v>414</v>
      </c>
      <c r="N107" s="209" t="s">
        <v>180</v>
      </c>
      <c r="O107" s="209" t="s">
        <v>178</v>
      </c>
      <c r="P107" s="209" t="s">
        <v>409</v>
      </c>
      <c r="Q107" s="181"/>
      <c r="R107" s="181"/>
      <c r="S107" s="181"/>
      <c r="T107" s="181"/>
      <c r="U107" s="181"/>
    </row>
    <row r="108" spans="1:21" customFormat="1" x14ac:dyDescent="0.35">
      <c r="J108" s="209" t="s">
        <v>418</v>
      </c>
      <c r="K108" s="209">
        <v>6</v>
      </c>
      <c r="L108" s="209">
        <v>12</v>
      </c>
      <c r="M108" s="209">
        <v>0</v>
      </c>
      <c r="N108" s="209">
        <v>0</v>
      </c>
      <c r="O108" s="209">
        <v>36</v>
      </c>
      <c r="P108" s="209">
        <v>11.2</v>
      </c>
      <c r="Q108" s="181"/>
      <c r="R108" s="181"/>
      <c r="S108" s="181"/>
      <c r="T108" s="181"/>
      <c r="U108" s="181"/>
    </row>
    <row r="109" spans="1:21" customFormat="1" x14ac:dyDescent="0.35">
      <c r="J109" s="209" t="s">
        <v>154</v>
      </c>
      <c r="K109" s="209">
        <v>8</v>
      </c>
      <c r="L109" s="209">
        <v>21</v>
      </c>
      <c r="M109" s="209">
        <v>0</v>
      </c>
      <c r="N109" s="209">
        <v>0</v>
      </c>
      <c r="O109" s="209">
        <v>30</v>
      </c>
      <c r="P109" s="209">
        <v>14.2</v>
      </c>
      <c r="Q109" s="181"/>
      <c r="R109" s="181"/>
      <c r="S109" s="181"/>
      <c r="T109" s="181"/>
      <c r="U109" s="181"/>
    </row>
    <row r="110" spans="1:21" customFormat="1" x14ac:dyDescent="0.35">
      <c r="J110" s="209" t="s">
        <v>416</v>
      </c>
      <c r="K110" s="209">
        <v>10</v>
      </c>
      <c r="L110" s="209">
        <v>22</v>
      </c>
      <c r="M110" s="215">
        <v>41</v>
      </c>
      <c r="N110" s="209">
        <v>40</v>
      </c>
      <c r="O110" s="209">
        <v>51</v>
      </c>
      <c r="P110" s="215">
        <v>17</v>
      </c>
      <c r="Q110" s="181"/>
      <c r="R110" s="181"/>
      <c r="S110" s="181"/>
      <c r="T110" s="181"/>
      <c r="U110" s="181"/>
    </row>
    <row r="111" spans="1:21" customFormat="1" x14ac:dyDescent="0.35"/>
    <row r="112" spans="1:21" customFormat="1" x14ac:dyDescent="0.35"/>
    <row r="113" spans="1:19" customFormat="1" x14ac:dyDescent="0.35"/>
    <row r="114" spans="1:19" customFormat="1" x14ac:dyDescent="0.35"/>
    <row r="115" spans="1:19" customFormat="1" x14ac:dyDescent="0.35"/>
    <row r="116" spans="1:19" customFormat="1" x14ac:dyDescent="0.35"/>
    <row r="117" spans="1:19" customFormat="1" x14ac:dyDescent="0.35"/>
    <row r="118" spans="1:19" customFormat="1" x14ac:dyDescent="0.35"/>
    <row r="119" spans="1:19" customFormat="1" x14ac:dyDescent="0.35"/>
    <row r="120" spans="1:19" customFormat="1" x14ac:dyDescent="0.35"/>
    <row r="121" spans="1:19" customFormat="1" x14ac:dyDescent="0.35"/>
    <row r="122" spans="1:19" customFormat="1" x14ac:dyDescent="0.35"/>
    <row r="123" spans="1:19" customFormat="1" x14ac:dyDescent="0.35"/>
    <row r="124" spans="1:19" customFormat="1" x14ac:dyDescent="0.35"/>
    <row r="125" spans="1:19" s="16" customFormat="1" x14ac:dyDescent="0.35">
      <c r="A125" s="16" t="s">
        <v>431</v>
      </c>
      <c r="B125" s="15" t="s">
        <v>432</v>
      </c>
      <c r="C125" s="158"/>
    </row>
    <row r="126" spans="1:19" customFormat="1" x14ac:dyDescent="0.35"/>
    <row r="127" spans="1:19" customFormat="1" ht="29" x14ac:dyDescent="0.35">
      <c r="J127" s="205"/>
      <c r="K127" s="205" t="s">
        <v>202</v>
      </c>
      <c r="L127" s="205" t="s">
        <v>203</v>
      </c>
      <c r="M127" s="205" t="s">
        <v>204</v>
      </c>
      <c r="N127" s="205" t="s">
        <v>205</v>
      </c>
      <c r="O127" s="205" t="s">
        <v>206</v>
      </c>
      <c r="P127" s="205" t="s">
        <v>280</v>
      </c>
      <c r="Q127" s="205" t="s">
        <v>434</v>
      </c>
      <c r="R127" s="8"/>
      <c r="S127" s="8"/>
    </row>
    <row r="128" spans="1:19" customFormat="1" x14ac:dyDescent="0.35">
      <c r="J128" s="206" t="s">
        <v>207</v>
      </c>
      <c r="K128" s="207">
        <v>8.7715887034382956</v>
      </c>
      <c r="L128" s="207">
        <v>0.6222339420646652</v>
      </c>
      <c r="M128" s="207">
        <v>1.4983844275995954</v>
      </c>
      <c r="N128" s="207">
        <v>12.592592592592593</v>
      </c>
      <c r="O128" s="207">
        <v>0</v>
      </c>
      <c r="P128" s="207">
        <v>23.484799665695149</v>
      </c>
      <c r="Q128" s="207">
        <v>14.713210962256854</v>
      </c>
      <c r="R128" s="8"/>
      <c r="S128" s="8"/>
    </row>
    <row r="129" spans="10:19" customFormat="1" x14ac:dyDescent="0.35">
      <c r="J129" s="206" t="s">
        <v>209</v>
      </c>
      <c r="K129" s="207">
        <v>2.2481048178380498</v>
      </c>
      <c r="L129" s="207">
        <v>0.88787417554540826</v>
      </c>
      <c r="M129" s="207">
        <v>1.7008113948113242</v>
      </c>
      <c r="N129" s="207">
        <v>21.794871794871796</v>
      </c>
      <c r="O129" s="207">
        <v>0</v>
      </c>
      <c r="P129" s="207">
        <v>26.631662183066577</v>
      </c>
      <c r="Q129" s="207">
        <v>24.383557365228526</v>
      </c>
      <c r="R129" s="8"/>
      <c r="S129" s="8"/>
    </row>
    <row r="130" spans="10:19" customFormat="1" x14ac:dyDescent="0.35">
      <c r="J130" s="206" t="s">
        <v>210</v>
      </c>
      <c r="K130" s="207">
        <v>10.424964029399378</v>
      </c>
      <c r="L130" s="207">
        <v>0.88787417554540826</v>
      </c>
      <c r="M130" s="207">
        <v>1.6859828956061229</v>
      </c>
      <c r="N130" s="207">
        <v>12.820512820512821</v>
      </c>
      <c r="O130" s="207">
        <v>8.6951923076923094</v>
      </c>
      <c r="P130" s="207">
        <v>34.51452622875604</v>
      </c>
      <c r="Q130" s="207">
        <v>24.089562199356664</v>
      </c>
      <c r="R130" s="8"/>
      <c r="S130" s="8"/>
    </row>
    <row r="131" spans="10:19" customFormat="1" x14ac:dyDescent="0.35">
      <c r="J131" s="206" t="s">
        <v>208</v>
      </c>
      <c r="K131" s="207">
        <v>3.233377597993881</v>
      </c>
      <c r="L131" s="207">
        <v>0.44393708777270402</v>
      </c>
      <c r="M131" s="207">
        <v>0.76737696600710281</v>
      </c>
      <c r="N131" s="207">
        <v>25.882352941176471</v>
      </c>
      <c r="O131" s="207">
        <v>4.7823529411764714</v>
      </c>
      <c r="P131" s="207">
        <v>35.109397534126629</v>
      </c>
      <c r="Q131" s="207">
        <v>31.876019936132749</v>
      </c>
      <c r="R131" s="8"/>
      <c r="S131" s="8"/>
    </row>
    <row r="132" spans="10:19" customFormat="1" x14ac:dyDescent="0.35">
      <c r="J132" s="206" t="s">
        <v>413</v>
      </c>
      <c r="K132" s="207">
        <v>14.44620166589079</v>
      </c>
      <c r="L132" s="207">
        <v>0.88787417554540826</v>
      </c>
      <c r="M132" s="207">
        <v>1.7008113948113242</v>
      </c>
      <c r="N132" s="207">
        <v>21.794871794871796</v>
      </c>
      <c r="O132" s="207">
        <v>0</v>
      </c>
      <c r="P132" s="207">
        <v>38.829759031119316</v>
      </c>
      <c r="Q132" s="207">
        <v>24.383557365228526</v>
      </c>
      <c r="R132" s="8"/>
      <c r="S132" s="8"/>
    </row>
    <row r="133" spans="10:19" customFormat="1" x14ac:dyDescent="0.35">
      <c r="J133" s="206" t="s">
        <v>439</v>
      </c>
      <c r="K133" s="207">
        <v>14.240126035738106</v>
      </c>
      <c r="L133" s="207">
        <v>0.74668073047759809</v>
      </c>
      <c r="M133" s="207">
        <v>1.7980613131195144</v>
      </c>
      <c r="N133" s="207">
        <v>22.173913043478265</v>
      </c>
      <c r="O133" s="207">
        <v>0</v>
      </c>
      <c r="P133" s="207">
        <v>38.958781122813484</v>
      </c>
      <c r="Q133" s="207">
        <v>24.718655087075376</v>
      </c>
      <c r="R133" s="8"/>
      <c r="S133" s="8"/>
    </row>
    <row r="134" spans="10:19" customFormat="1" x14ac:dyDescent="0.35">
      <c r="J134" s="206" t="s">
        <v>211</v>
      </c>
      <c r="K134" s="207">
        <v>3.9582088334116134</v>
      </c>
      <c r="L134" s="207">
        <v>0.31075596144089274</v>
      </c>
      <c r="M134" s="207">
        <v>0.90372907153729021</v>
      </c>
      <c r="N134" s="207">
        <v>47.058823529411768</v>
      </c>
      <c r="O134" s="207">
        <v>6.172046886733682</v>
      </c>
      <c r="P134" s="207">
        <v>58.403564282535243</v>
      </c>
      <c r="Q134" s="207">
        <v>54.445355449123632</v>
      </c>
      <c r="R134" s="8"/>
      <c r="S134" s="8"/>
    </row>
    <row r="135" spans="10:19" customFormat="1" x14ac:dyDescent="0.35">
      <c r="J135" s="206" t="s">
        <v>212</v>
      </c>
      <c r="K135" s="207">
        <v>4.4876507792819558</v>
      </c>
      <c r="L135" s="207">
        <v>0.31075596144089274</v>
      </c>
      <c r="M135" s="207">
        <v>0.90372907153729021</v>
      </c>
      <c r="N135" s="207">
        <v>48.235294117647058</v>
      </c>
      <c r="O135" s="207">
        <v>5.3650014602248266</v>
      </c>
      <c r="P135" s="207">
        <v>59.302431390132021</v>
      </c>
      <c r="Q135" s="207">
        <v>54.814780610850065</v>
      </c>
      <c r="R135" s="8"/>
      <c r="S135" s="8"/>
    </row>
    <row r="136" spans="10:19" customFormat="1" x14ac:dyDescent="0.35">
      <c r="J136" s="206" t="s">
        <v>213</v>
      </c>
      <c r="K136" s="207">
        <v>4.5632853429777196</v>
      </c>
      <c r="L136" s="207">
        <v>0.74835109081684392</v>
      </c>
      <c r="M136" s="207">
        <v>0.59848089919473269</v>
      </c>
      <c r="N136" s="207">
        <v>54.255319148936167</v>
      </c>
      <c r="O136" s="207">
        <v>0</v>
      </c>
      <c r="P136" s="207">
        <v>60.165436481925461</v>
      </c>
      <c r="Q136" s="207">
        <v>55.602151138947747</v>
      </c>
      <c r="R136" s="8"/>
      <c r="S136" s="8"/>
    </row>
    <row r="137" spans="10:19" customFormat="1" x14ac:dyDescent="0.35"/>
    <row r="138" spans="10:19" customFormat="1" x14ac:dyDescent="0.35"/>
    <row r="139" spans="10:19" customFormat="1" x14ac:dyDescent="0.35"/>
    <row r="140" spans="10:19" customFormat="1" x14ac:dyDescent="0.35"/>
    <row r="141" spans="10:19" customFormat="1" x14ac:dyDescent="0.35"/>
    <row r="142" spans="10:19" customFormat="1" x14ac:dyDescent="0.35"/>
    <row r="143" spans="10:19" customFormat="1" x14ac:dyDescent="0.35"/>
    <row r="144" spans="10:19" customFormat="1" x14ac:dyDescent="0.35"/>
    <row r="145" spans="1:19" customFormat="1" x14ac:dyDescent="0.35"/>
    <row r="146" spans="1:19" customFormat="1" x14ac:dyDescent="0.35"/>
    <row r="147" spans="1:19" customFormat="1" x14ac:dyDescent="0.35"/>
    <row r="148" spans="1:19" s="158" customFormat="1" x14ac:dyDescent="0.35">
      <c r="A148" s="158" t="s">
        <v>440</v>
      </c>
      <c r="B148" s="204" t="s">
        <v>441</v>
      </c>
    </row>
    <row r="149" spans="1:19" customFormat="1" x14ac:dyDescent="0.35">
      <c r="J149" s="8"/>
      <c r="K149" s="8" t="s">
        <v>433</v>
      </c>
      <c r="L149" s="8"/>
      <c r="M149" s="8"/>
      <c r="N149" s="8"/>
      <c r="O149" s="8"/>
      <c r="P149" s="8"/>
      <c r="Q149" s="8"/>
      <c r="R149" s="8"/>
      <c r="S149" s="8"/>
    </row>
    <row r="150" spans="1:19" customFormat="1" x14ac:dyDescent="0.35">
      <c r="J150" s="8"/>
      <c r="K150" s="8"/>
      <c r="L150" s="8" t="s">
        <v>202</v>
      </c>
      <c r="M150" s="8" t="s">
        <v>203</v>
      </c>
      <c r="N150" s="8" t="s">
        <v>204</v>
      </c>
      <c r="O150" s="8" t="s">
        <v>205</v>
      </c>
      <c r="P150" s="8" t="s">
        <v>206</v>
      </c>
      <c r="Q150" s="8" t="s">
        <v>280</v>
      </c>
      <c r="R150" s="8" t="s">
        <v>438</v>
      </c>
      <c r="S150" s="8"/>
    </row>
    <row r="151" spans="1:19" customFormat="1" x14ac:dyDescent="0.35">
      <c r="J151" s="8" t="s">
        <v>437</v>
      </c>
      <c r="K151" s="8" t="s">
        <v>213</v>
      </c>
      <c r="L151" s="203">
        <v>4.5632853429777196</v>
      </c>
      <c r="M151" s="203">
        <v>0.74835109081684392</v>
      </c>
      <c r="N151" s="203">
        <v>0.59848089919473269</v>
      </c>
      <c r="O151" s="203">
        <v>54.255319148936167</v>
      </c>
      <c r="P151" s="203">
        <v>0</v>
      </c>
      <c r="Q151" s="203">
        <v>60.165436481925461</v>
      </c>
      <c r="R151" s="203">
        <v>55.602151138947747</v>
      </c>
      <c r="S151" s="8"/>
    </row>
    <row r="152" spans="1:19" customFormat="1" x14ac:dyDescent="0.35">
      <c r="J152" s="8"/>
      <c r="K152" s="8" t="s">
        <v>439</v>
      </c>
      <c r="L152" s="203">
        <v>14.240126035738106</v>
      </c>
      <c r="M152" s="203">
        <v>0.74668073047759809</v>
      </c>
      <c r="N152" s="203">
        <v>1.7980613131195144</v>
      </c>
      <c r="O152" s="203">
        <v>22.173913043478265</v>
      </c>
      <c r="P152" s="203">
        <v>0</v>
      </c>
      <c r="Q152" s="203">
        <v>38.958781122813484</v>
      </c>
      <c r="R152" s="203">
        <v>24.718655087075376</v>
      </c>
      <c r="S152" s="8"/>
    </row>
    <row r="153" spans="1:19" customFormat="1" x14ac:dyDescent="0.35">
      <c r="J153" s="8"/>
      <c r="K153" s="8" t="s">
        <v>413</v>
      </c>
      <c r="L153" s="203">
        <v>14.44620166589079</v>
      </c>
      <c r="M153" s="203">
        <v>0.88787417554540826</v>
      </c>
      <c r="N153" s="203">
        <v>1.7008113948113242</v>
      </c>
      <c r="O153" s="203">
        <v>21.794871794871796</v>
      </c>
      <c r="P153" s="203">
        <v>0</v>
      </c>
      <c r="Q153" s="203">
        <v>38.829759031119316</v>
      </c>
      <c r="R153" s="203">
        <v>24.383557365228526</v>
      </c>
      <c r="S153" s="8"/>
    </row>
    <row r="154" spans="1:19" customFormat="1" x14ac:dyDescent="0.35">
      <c r="J154" s="8"/>
      <c r="K154" s="8" t="s">
        <v>209</v>
      </c>
      <c r="L154" s="203">
        <v>2.2481048178380498</v>
      </c>
      <c r="M154" s="203">
        <v>0.88787417554540826</v>
      </c>
      <c r="N154" s="203">
        <v>1.7008113948113242</v>
      </c>
      <c r="O154" s="203">
        <v>21.794871794871796</v>
      </c>
      <c r="P154" s="203">
        <v>0</v>
      </c>
      <c r="Q154" s="203">
        <v>26.631662183066577</v>
      </c>
      <c r="R154" s="203">
        <v>24.383557365228526</v>
      </c>
      <c r="S154" s="8"/>
    </row>
    <row r="155" spans="1:19" customFormat="1" x14ac:dyDescent="0.35">
      <c r="J155" s="8"/>
      <c r="K155" s="8" t="s">
        <v>207</v>
      </c>
      <c r="L155" s="203">
        <v>8.7715887034382956</v>
      </c>
      <c r="M155" s="203">
        <v>0.6222339420646652</v>
      </c>
      <c r="N155" s="203">
        <v>1.4983844275995954</v>
      </c>
      <c r="O155" s="203">
        <v>12.592592592592593</v>
      </c>
      <c r="P155" s="203">
        <v>0</v>
      </c>
      <c r="Q155" s="203">
        <v>23.484799665695149</v>
      </c>
      <c r="R155" s="203">
        <v>14.713210962256854</v>
      </c>
      <c r="S155" s="8"/>
    </row>
    <row r="156" spans="1:19" customFormat="1" x14ac:dyDescent="0.35">
      <c r="J156" s="8" t="s">
        <v>436</v>
      </c>
      <c r="K156" s="8" t="s">
        <v>210</v>
      </c>
      <c r="L156" s="203">
        <v>0</v>
      </c>
      <c r="M156" s="203">
        <v>0.88787417554540826</v>
      </c>
      <c r="N156" s="203">
        <v>1.6859828956061229</v>
      </c>
      <c r="O156" s="203">
        <v>12.820512820512821</v>
      </c>
      <c r="P156" s="203">
        <v>8.6951923076923094</v>
      </c>
      <c r="Q156" s="203">
        <v>24.089562199356664</v>
      </c>
      <c r="R156" s="203">
        <v>24.089562199356664</v>
      </c>
      <c r="S156" s="8"/>
    </row>
    <row r="157" spans="1:19" customFormat="1" x14ac:dyDescent="0.35">
      <c r="J157" s="8"/>
      <c r="K157" s="8" t="s">
        <v>208</v>
      </c>
      <c r="L157" s="203">
        <v>0</v>
      </c>
      <c r="M157" s="203">
        <v>0.44393708777270402</v>
      </c>
      <c r="N157" s="203">
        <v>0.76737696600710281</v>
      </c>
      <c r="O157" s="203">
        <v>25.882352941176471</v>
      </c>
      <c r="P157" s="203">
        <v>4.7823529411764714</v>
      </c>
      <c r="Q157" s="203">
        <v>24.817196406720981</v>
      </c>
      <c r="R157" s="203">
        <v>24.817196406720981</v>
      </c>
      <c r="S157" s="8"/>
    </row>
    <row r="158" spans="1:19" customFormat="1" x14ac:dyDescent="0.35">
      <c r="J158" s="8"/>
      <c r="K158" s="8" t="s">
        <v>211</v>
      </c>
      <c r="L158" s="203">
        <v>0</v>
      </c>
      <c r="M158" s="203">
        <v>0.31075596144089274</v>
      </c>
      <c r="N158" s="203">
        <v>0.90372907153729021</v>
      </c>
      <c r="O158" s="203">
        <v>47.058823529411768</v>
      </c>
      <c r="P158" s="203">
        <v>6.172046886733682</v>
      </c>
      <c r="Q158" s="203">
        <v>54.445355449123632</v>
      </c>
      <c r="R158" s="203">
        <v>54.445355449123632</v>
      </c>
      <c r="S158" s="8"/>
    </row>
    <row r="159" spans="1:19" customFormat="1" x14ac:dyDescent="0.35">
      <c r="J159" s="8"/>
      <c r="K159" s="8" t="s">
        <v>212</v>
      </c>
      <c r="L159" s="203">
        <v>0</v>
      </c>
      <c r="M159" s="203">
        <v>0.31075596144089274</v>
      </c>
      <c r="N159" s="203">
        <v>0.90372907153729021</v>
      </c>
      <c r="O159" s="203">
        <v>48.235294117647058</v>
      </c>
      <c r="P159" s="203">
        <v>5.3650014602248266</v>
      </c>
      <c r="Q159" s="203">
        <v>54.814780610850065</v>
      </c>
      <c r="R159" s="203">
        <v>54.814780610850065</v>
      </c>
      <c r="S159" s="8"/>
    </row>
    <row r="160" spans="1:19" customFormat="1" x14ac:dyDescent="0.35"/>
    <row r="161" spans="1:18" customFormat="1" x14ac:dyDescent="0.35"/>
    <row r="162" spans="1:18" customFormat="1" x14ac:dyDescent="0.35"/>
    <row r="163" spans="1:18" customFormat="1" x14ac:dyDescent="0.35"/>
    <row r="164" spans="1:18" customFormat="1" x14ac:dyDescent="0.35"/>
    <row r="165" spans="1:18" customFormat="1" x14ac:dyDescent="0.35"/>
    <row r="166" spans="1:18" customFormat="1" x14ac:dyDescent="0.35"/>
    <row r="167" spans="1:18" customFormat="1" x14ac:dyDescent="0.35"/>
    <row r="168" spans="1:18" customFormat="1" x14ac:dyDescent="0.35"/>
    <row r="169" spans="1:18" customFormat="1" x14ac:dyDescent="0.35"/>
    <row r="170" spans="1:18" customFormat="1" x14ac:dyDescent="0.35"/>
    <row r="171" spans="1:18" s="158" customFormat="1" x14ac:dyDescent="0.35">
      <c r="A171" s="158" t="s">
        <v>512</v>
      </c>
      <c r="B171" s="204" t="s">
        <v>567</v>
      </c>
    </row>
    <row r="172" spans="1:18" customFormat="1" x14ac:dyDescent="0.35">
      <c r="J172" s="8"/>
      <c r="K172" s="8" t="s">
        <v>433</v>
      </c>
      <c r="L172" s="8"/>
      <c r="M172" s="8"/>
      <c r="N172" s="8"/>
      <c r="O172" s="8"/>
      <c r="P172" s="8"/>
      <c r="Q172" s="8"/>
      <c r="R172" s="8"/>
    </row>
    <row r="173" spans="1:18" customFormat="1" x14ac:dyDescent="0.35">
      <c r="J173" s="8"/>
      <c r="K173" s="8"/>
      <c r="L173" s="8" t="s">
        <v>202</v>
      </c>
      <c r="M173" s="8" t="s">
        <v>203</v>
      </c>
      <c r="N173" s="8" t="s">
        <v>204</v>
      </c>
      <c r="O173" s="8" t="s">
        <v>205</v>
      </c>
      <c r="P173" s="8" t="s">
        <v>206</v>
      </c>
      <c r="Q173" s="8" t="s">
        <v>280</v>
      </c>
      <c r="R173" s="8" t="s">
        <v>438</v>
      </c>
    </row>
    <row r="174" spans="1:18" customFormat="1" x14ac:dyDescent="0.35">
      <c r="J174" s="8" t="s">
        <v>437</v>
      </c>
      <c r="K174" s="8" t="s">
        <v>213</v>
      </c>
      <c r="L174" s="203">
        <v>4.5632853429777196</v>
      </c>
      <c r="M174" s="203">
        <v>0.74835109081684392</v>
      </c>
      <c r="N174" s="203">
        <v>0.59848089919473269</v>
      </c>
      <c r="O174" s="203">
        <v>54.255319148936167</v>
      </c>
      <c r="P174" s="203">
        <v>0</v>
      </c>
      <c r="Q174" s="203">
        <v>60.165436481925461</v>
      </c>
      <c r="R174" s="203">
        <v>55.602151138947747</v>
      </c>
    </row>
    <row r="175" spans="1:18" customFormat="1" x14ac:dyDescent="0.35">
      <c r="J175" s="8"/>
      <c r="K175" s="8" t="s">
        <v>439</v>
      </c>
      <c r="L175" s="203">
        <v>14.240126035738106</v>
      </c>
      <c r="M175" s="203">
        <v>0.74668073047759809</v>
      </c>
      <c r="N175" s="203">
        <v>1.7980613131195144</v>
      </c>
      <c r="O175" s="203">
        <v>22.173913043478265</v>
      </c>
      <c r="P175" s="203">
        <v>0</v>
      </c>
      <c r="Q175" s="203">
        <v>38.958781122813484</v>
      </c>
      <c r="R175" s="203">
        <v>24.718655087075376</v>
      </c>
    </row>
    <row r="176" spans="1:18" customFormat="1" x14ac:dyDescent="0.35">
      <c r="J176" s="8"/>
      <c r="K176" s="8" t="s">
        <v>413</v>
      </c>
      <c r="L176" s="203">
        <v>14.44620166589079</v>
      </c>
      <c r="M176" s="203">
        <v>0.88787417554540826</v>
      </c>
      <c r="N176" s="203">
        <v>1.7008113948113242</v>
      </c>
      <c r="O176" s="203">
        <v>21.794871794871796</v>
      </c>
      <c r="P176" s="203">
        <v>0</v>
      </c>
      <c r="Q176" s="203">
        <v>38.829759031119316</v>
      </c>
      <c r="R176" s="203">
        <v>24.383557365228526</v>
      </c>
    </row>
    <row r="177" spans="10:18" customFormat="1" x14ac:dyDescent="0.35">
      <c r="J177" s="8"/>
      <c r="K177" s="8" t="s">
        <v>209</v>
      </c>
      <c r="L177" s="203">
        <v>2.2481048178380498</v>
      </c>
      <c r="M177" s="203">
        <v>0.88787417554540826</v>
      </c>
      <c r="N177" s="203">
        <v>1.7008113948113242</v>
      </c>
      <c r="O177" s="203">
        <v>21.794871794871796</v>
      </c>
      <c r="P177" s="203">
        <v>0</v>
      </c>
      <c r="Q177" s="203">
        <v>26.631662183066577</v>
      </c>
      <c r="R177" s="203">
        <v>24.383557365228526</v>
      </c>
    </row>
    <row r="178" spans="10:18" customFormat="1" x14ac:dyDescent="0.35">
      <c r="J178" s="8"/>
      <c r="K178" s="8" t="s">
        <v>207</v>
      </c>
      <c r="L178" s="203">
        <v>8.7715887034382956</v>
      </c>
      <c r="M178" s="203">
        <v>0.6222339420646652</v>
      </c>
      <c r="N178" s="203">
        <v>1.4983844275995954</v>
      </c>
      <c r="O178" s="203">
        <v>12.592592592592593</v>
      </c>
      <c r="P178" s="203">
        <v>0</v>
      </c>
      <c r="Q178" s="203">
        <v>23.484799665695149</v>
      </c>
      <c r="R178" s="203">
        <v>14.713210962256854</v>
      </c>
    </row>
    <row r="179" spans="10:18" customFormat="1" x14ac:dyDescent="0.35">
      <c r="J179" s="8" t="s">
        <v>436</v>
      </c>
      <c r="K179" s="8" t="s">
        <v>210</v>
      </c>
      <c r="L179" s="203">
        <v>0</v>
      </c>
      <c r="M179" s="203">
        <v>0.88787417554540826</v>
      </c>
      <c r="N179" s="203">
        <v>1.6859828956061229</v>
      </c>
      <c r="O179" s="203">
        <v>12.820512820512821</v>
      </c>
      <c r="P179" s="203">
        <v>8.6951923076923094</v>
      </c>
      <c r="Q179" s="203">
        <v>24.089562199356664</v>
      </c>
      <c r="R179" s="203">
        <v>24.089562199356664</v>
      </c>
    </row>
    <row r="180" spans="10:18" customFormat="1" x14ac:dyDescent="0.35">
      <c r="J180" s="8"/>
      <c r="K180" s="8" t="s">
        <v>208</v>
      </c>
      <c r="L180" s="203">
        <v>0</v>
      </c>
      <c r="M180" s="203">
        <v>0.44393708777270402</v>
      </c>
      <c r="N180" s="203">
        <v>0.76737696600710281</v>
      </c>
      <c r="O180" s="203">
        <v>18.823529411764707</v>
      </c>
      <c r="P180" s="203">
        <v>4.7823529411764714</v>
      </c>
      <c r="Q180" s="203">
        <v>24.817196406720981</v>
      </c>
      <c r="R180" s="203">
        <v>24.817196406720981</v>
      </c>
    </row>
    <row r="181" spans="10:18" customFormat="1" x14ac:dyDescent="0.35">
      <c r="J181" s="8"/>
      <c r="K181" s="8" t="s">
        <v>211</v>
      </c>
      <c r="L181" s="203">
        <v>0</v>
      </c>
      <c r="M181" s="203">
        <v>0.31075596144089274</v>
      </c>
      <c r="N181" s="203">
        <v>0.90372907153729021</v>
      </c>
      <c r="O181" s="203">
        <v>47.058823529411768</v>
      </c>
      <c r="P181" s="203">
        <v>6.172046886733682</v>
      </c>
      <c r="Q181" s="203">
        <v>54.445355449123632</v>
      </c>
      <c r="R181" s="203">
        <v>54.445355449123632</v>
      </c>
    </row>
    <row r="182" spans="10:18" customFormat="1" x14ac:dyDescent="0.35">
      <c r="J182" s="8"/>
      <c r="K182" s="8" t="s">
        <v>212</v>
      </c>
      <c r="L182" s="203">
        <v>0</v>
      </c>
      <c r="M182" s="203">
        <v>0.31075596144089274</v>
      </c>
      <c r="N182" s="203">
        <v>0.90372907153729021</v>
      </c>
      <c r="O182" s="203">
        <v>48.235294117647058</v>
      </c>
      <c r="P182" s="203">
        <v>5.3650014602248266</v>
      </c>
      <c r="Q182" s="203">
        <v>54.814780610850065</v>
      </c>
      <c r="R182" s="203">
        <v>54.814780610850065</v>
      </c>
    </row>
    <row r="183" spans="10:18" customFormat="1" x14ac:dyDescent="0.35"/>
    <row r="184" spans="10:18" customFormat="1" x14ac:dyDescent="0.35"/>
    <row r="185" spans="10:18" customFormat="1" x14ac:dyDescent="0.35"/>
    <row r="186" spans="10:18" customFormat="1" x14ac:dyDescent="0.35"/>
    <row r="187" spans="10:18" customFormat="1" x14ac:dyDescent="0.35"/>
    <row r="188" spans="10:18" customFormat="1" x14ac:dyDescent="0.35"/>
    <row r="189" spans="10:18" customFormat="1" x14ac:dyDescent="0.35"/>
    <row r="190" spans="10:18" customFormat="1" x14ac:dyDescent="0.35"/>
    <row r="191" spans="10:18" customFormat="1" x14ac:dyDescent="0.35"/>
    <row r="192" spans="10:18" customFormat="1" x14ac:dyDescent="0.35"/>
    <row r="193" spans="1:26" customFormat="1" x14ac:dyDescent="0.35"/>
    <row r="194" spans="1:26" s="17" customFormat="1" x14ac:dyDescent="0.35">
      <c r="A194" s="16" t="s">
        <v>448</v>
      </c>
      <c r="B194" s="16" t="s">
        <v>449</v>
      </c>
    </row>
    <row r="195" spans="1:26" customFormat="1" x14ac:dyDescent="0.35">
      <c r="K195" s="26" t="s">
        <v>435</v>
      </c>
      <c r="R195" s="26" t="s">
        <v>154</v>
      </c>
      <c r="W195" s="26" t="s">
        <v>418</v>
      </c>
    </row>
    <row r="196" spans="1:26" customFormat="1" x14ac:dyDescent="0.35">
      <c r="K196" s="8"/>
      <c r="L196" t="s">
        <v>443</v>
      </c>
      <c r="M196" t="s">
        <v>444</v>
      </c>
      <c r="N196" t="s">
        <v>445</v>
      </c>
      <c r="O196" t="s">
        <v>442</v>
      </c>
      <c r="R196" t="s">
        <v>443</v>
      </c>
      <c r="S196" t="s">
        <v>444</v>
      </c>
      <c r="T196" t="s">
        <v>445</v>
      </c>
      <c r="U196" t="s">
        <v>442</v>
      </c>
      <c r="W196" t="s">
        <v>210</v>
      </c>
      <c r="X196" t="s">
        <v>444</v>
      </c>
      <c r="Y196" t="s">
        <v>445</v>
      </c>
      <c r="Z196" t="s">
        <v>442</v>
      </c>
    </row>
    <row r="197" spans="1:26" customFormat="1" x14ac:dyDescent="0.35">
      <c r="K197">
        <v>0.1</v>
      </c>
      <c r="L197" s="5">
        <v>34.384990483962781</v>
      </c>
      <c r="M197" s="5">
        <v>36.721276151251978</v>
      </c>
      <c r="N197" s="5">
        <v>59.672720742762806</v>
      </c>
      <c r="O197" s="5">
        <v>67.053627958105366</v>
      </c>
      <c r="R197" s="5">
        <v>10.256410256410252</v>
      </c>
      <c r="S197" s="5">
        <v>24.705882352941181</v>
      </c>
      <c r="T197" s="5">
        <v>0</v>
      </c>
      <c r="U197" s="5">
        <v>7.4074074074074048</v>
      </c>
      <c r="W197" s="5">
        <v>29.256785355757653</v>
      </c>
      <c r="X197" s="5">
        <v>24.956570268899036</v>
      </c>
      <c r="Y197" s="135">
        <v>11.437426625115741</v>
      </c>
      <c r="Z197" s="5">
        <v>63.349924254401671</v>
      </c>
    </row>
    <row r="198" spans="1:26" customFormat="1" x14ac:dyDescent="0.35">
      <c r="K198">
        <v>0.2</v>
      </c>
      <c r="L198" s="5">
        <v>27.950347806083954</v>
      </c>
      <c r="M198" s="5">
        <v>33.692991016802459</v>
      </c>
      <c r="N198" s="5">
        <v>56.636508160317348</v>
      </c>
      <c r="O198" s="5">
        <v>39.823110275348981</v>
      </c>
      <c r="R198" s="5">
        <v>10.256410256410252</v>
      </c>
      <c r="S198" s="5">
        <v>24.705882352941181</v>
      </c>
      <c r="T198" s="5">
        <v>0</v>
      </c>
      <c r="U198" s="5">
        <v>7.4074074074074119</v>
      </c>
      <c r="W198" s="5">
        <v>22.822142677878826</v>
      </c>
      <c r="X198" s="5">
        <v>21.928285134449517</v>
      </c>
      <c r="Y198" s="135">
        <v>8.4012140426702828</v>
      </c>
      <c r="Z198" s="5">
        <v>36.119406571645278</v>
      </c>
    </row>
    <row r="199" spans="1:26" customFormat="1" x14ac:dyDescent="0.35">
      <c r="K199">
        <v>0.3</v>
      </c>
      <c r="L199" s="5">
        <v>25.805466913457678</v>
      </c>
      <c r="M199" s="5">
        <v>32.683562638652617</v>
      </c>
      <c r="N199" s="5">
        <v>55.624437299502198</v>
      </c>
      <c r="O199" s="5">
        <v>30.746271047763521</v>
      </c>
      <c r="R199" s="5">
        <v>10.256410256410248</v>
      </c>
      <c r="S199" s="5">
        <v>24.705882352941174</v>
      </c>
      <c r="T199" s="5">
        <v>0</v>
      </c>
      <c r="U199" s="5">
        <v>7.4074074074074048</v>
      </c>
      <c r="W199" s="5">
        <v>20.677261785252554</v>
      </c>
      <c r="X199" s="5">
        <v>20.918856756299682</v>
      </c>
      <c r="Y199" s="135">
        <v>7.3891431818551307</v>
      </c>
      <c r="Z199" s="5">
        <v>27.042567344059819</v>
      </c>
    </row>
    <row r="200" spans="1:26" customFormat="1" x14ac:dyDescent="0.35">
      <c r="K200">
        <v>0.4</v>
      </c>
      <c r="L200" s="5">
        <v>24.733026467144541</v>
      </c>
      <c r="M200" s="5">
        <v>32.1788484495777</v>
      </c>
      <c r="N200" s="5">
        <v>55.118401869094619</v>
      </c>
      <c r="O200" s="5">
        <v>26.207851433970788</v>
      </c>
      <c r="R200" s="5">
        <v>10.256410256410255</v>
      </c>
      <c r="S200" s="5">
        <v>24.705882352941178</v>
      </c>
      <c r="T200" s="5">
        <v>0</v>
      </c>
      <c r="U200" s="5">
        <v>7.4074074074074048</v>
      </c>
      <c r="W200" s="5">
        <v>19.604821338939409</v>
      </c>
      <c r="X200" s="5">
        <v>20.414142567224761</v>
      </c>
      <c r="Y200" s="135">
        <v>6.8831077514475556</v>
      </c>
      <c r="Z200" s="5">
        <v>22.504147730267086</v>
      </c>
    </row>
    <row r="201" spans="1:26" customFormat="1" x14ac:dyDescent="0.35">
      <c r="K201">
        <v>0.5</v>
      </c>
      <c r="L201" s="5">
        <v>24.089562199356664</v>
      </c>
      <c r="M201" s="5">
        <v>31.876019936132749</v>
      </c>
      <c r="N201" s="5">
        <v>54.814780610850065</v>
      </c>
      <c r="O201" s="5">
        <v>23.484799665695149</v>
      </c>
      <c r="R201" s="5">
        <v>10.256410256410255</v>
      </c>
      <c r="S201" s="5">
        <v>24.705882352941174</v>
      </c>
      <c r="T201" s="5">
        <v>0</v>
      </c>
      <c r="U201" s="5">
        <v>7.4074074074074083</v>
      </c>
      <c r="W201" s="5">
        <v>18.961357071151532</v>
      </c>
      <c r="X201" s="5">
        <v>20.111314053779807</v>
      </c>
      <c r="Y201" s="135">
        <v>6.5794864932030093</v>
      </c>
      <c r="Z201" s="5">
        <v>19.781095961991447</v>
      </c>
    </row>
    <row r="202" spans="1:26" customFormat="1" x14ac:dyDescent="0.35">
      <c r="K202">
        <v>0.6</v>
      </c>
      <c r="L202" s="5">
        <v>23.660586020831403</v>
      </c>
      <c r="M202" s="5">
        <v>31.674134260502782</v>
      </c>
      <c r="N202" s="5">
        <v>54.61236643868704</v>
      </c>
      <c r="O202" s="5">
        <v>21.669431820178058</v>
      </c>
      <c r="R202" s="5">
        <v>10.256410256410252</v>
      </c>
      <c r="S202" s="5">
        <v>24.705882352941181</v>
      </c>
      <c r="T202" s="5">
        <v>0</v>
      </c>
      <c r="U202" s="5">
        <v>7.4074074074074119</v>
      </c>
      <c r="W202" s="5">
        <v>18.532380892626275</v>
      </c>
      <c r="X202" s="5">
        <v>19.90942837814984</v>
      </c>
      <c r="Y202" s="135">
        <v>6.3770723210399787</v>
      </c>
      <c r="Z202" s="5">
        <v>17.965728116474352</v>
      </c>
    </row>
    <row r="203" spans="1:26" customFormat="1" x14ac:dyDescent="0.35">
      <c r="K203">
        <v>0.7</v>
      </c>
      <c r="L203" s="5">
        <v>23.354174464741938</v>
      </c>
      <c r="M203" s="5">
        <v>31.529930206481374</v>
      </c>
      <c r="N203" s="5">
        <v>54.467784887142017</v>
      </c>
      <c r="O203" s="5">
        <v>20.372740501951561</v>
      </c>
      <c r="R203" s="5">
        <v>10.256410256410255</v>
      </c>
      <c r="S203" s="5">
        <v>24.705882352941178</v>
      </c>
      <c r="T203" s="5">
        <v>0</v>
      </c>
      <c r="U203" s="5">
        <v>7.4074074074074083</v>
      </c>
      <c r="W203" s="5">
        <v>18.225969336536807</v>
      </c>
      <c r="X203" s="5">
        <v>19.765224324128436</v>
      </c>
      <c r="Y203" s="135">
        <v>6.232490769494957</v>
      </c>
      <c r="Z203" s="5">
        <v>16.669036798247859</v>
      </c>
    </row>
    <row r="204" spans="1:26" customFormat="1" x14ac:dyDescent="0.35">
      <c r="K204">
        <v>0.8</v>
      </c>
      <c r="L204" s="5">
        <v>23.124365797674834</v>
      </c>
      <c r="M204" s="5">
        <v>31.421777165965324</v>
      </c>
      <c r="N204" s="5">
        <v>54.359348723483251</v>
      </c>
      <c r="O204" s="5">
        <v>19.400222013281692</v>
      </c>
      <c r="R204" s="5">
        <v>10.256410256410255</v>
      </c>
      <c r="S204" s="5">
        <v>24.705882352941174</v>
      </c>
      <c r="T204" s="5">
        <v>0</v>
      </c>
      <c r="U204" s="5">
        <v>7.4074074074074083</v>
      </c>
      <c r="W204" s="5">
        <v>17.996160669469702</v>
      </c>
      <c r="X204" s="5">
        <v>19.657071283612382</v>
      </c>
      <c r="Y204" s="135">
        <v>6.1240546058361911</v>
      </c>
      <c r="Z204" s="5">
        <v>15.696518309577986</v>
      </c>
    </row>
    <row r="205" spans="1:26" customFormat="1" x14ac:dyDescent="0.35">
      <c r="K205">
        <v>0.9</v>
      </c>
      <c r="L205" s="5">
        <v>22.945625723289311</v>
      </c>
      <c r="M205" s="5">
        <v>31.337658134452838</v>
      </c>
      <c r="N205" s="5">
        <v>54.275009485081995</v>
      </c>
      <c r="O205" s="5">
        <v>18.643818744316235</v>
      </c>
      <c r="R205" s="5">
        <v>10.256410256410255</v>
      </c>
      <c r="S205" s="5">
        <v>24.705882352941174</v>
      </c>
      <c r="T205" s="5">
        <v>0</v>
      </c>
      <c r="U205" s="5">
        <v>7.4074074074074083</v>
      </c>
      <c r="W205" s="5">
        <v>17.817420595084187</v>
      </c>
      <c r="X205" s="5">
        <v>19.572952252099896</v>
      </c>
      <c r="Y205" s="135">
        <v>6.039715367434928</v>
      </c>
      <c r="Z205" s="5">
        <v>14.940115040612532</v>
      </c>
    </row>
    <row r="206" spans="1:26" customFormat="1" x14ac:dyDescent="0.35"/>
    <row r="207" spans="1:26" customFormat="1" x14ac:dyDescent="0.35"/>
    <row r="208" spans="1:26" customFormat="1" x14ac:dyDescent="0.35"/>
    <row r="209" spans="1:19" customFormat="1" x14ac:dyDescent="0.35"/>
    <row r="210" spans="1:19" customFormat="1" x14ac:dyDescent="0.35"/>
    <row r="211" spans="1:19" customFormat="1" x14ac:dyDescent="0.35"/>
    <row r="212" spans="1:19" customFormat="1" x14ac:dyDescent="0.35"/>
    <row r="213" spans="1:19" customFormat="1" x14ac:dyDescent="0.35"/>
    <row r="214" spans="1:19" customFormat="1" x14ac:dyDescent="0.35"/>
    <row r="215" spans="1:19" customFormat="1" x14ac:dyDescent="0.35"/>
    <row r="216" spans="1:19" customFormat="1" x14ac:dyDescent="0.35"/>
    <row r="217" spans="1:19" customFormat="1" x14ac:dyDescent="0.35"/>
    <row r="218" spans="1:19" customFormat="1" x14ac:dyDescent="0.35"/>
    <row r="219" spans="1:19" customFormat="1" x14ac:dyDescent="0.35"/>
    <row r="220" spans="1:19" s="16" customFormat="1" x14ac:dyDescent="0.35">
      <c r="A220" s="15" t="s">
        <v>388</v>
      </c>
      <c r="B220" s="15" t="s">
        <v>389</v>
      </c>
    </row>
    <row r="221" spans="1:19" s="36" customFormat="1" ht="14.15" customHeight="1" x14ac:dyDescent="0.45">
      <c r="A221" s="166"/>
      <c r="K221" s="5"/>
      <c r="L221" s="5"/>
    </row>
    <row r="222" spans="1:19" customFormat="1" x14ac:dyDescent="0.35">
      <c r="A222" s="166"/>
    </row>
    <row r="223" spans="1:19" customFormat="1" x14ac:dyDescent="0.35">
      <c r="I223" s="26" t="s">
        <v>108</v>
      </c>
      <c r="K223" s="26"/>
    </row>
    <row r="224" spans="1:19" customFormat="1" x14ac:dyDescent="0.35">
      <c r="J224" s="37">
        <v>2015</v>
      </c>
      <c r="K224" s="37">
        <v>2016</v>
      </c>
      <c r="L224" s="37">
        <v>2017</v>
      </c>
      <c r="M224" s="37">
        <v>2018</v>
      </c>
      <c r="N224" s="37">
        <v>2019</v>
      </c>
      <c r="O224" s="37">
        <v>2020</v>
      </c>
      <c r="P224" s="37">
        <v>2021</v>
      </c>
      <c r="Q224" s="37">
        <v>2022</v>
      </c>
      <c r="R224" s="37">
        <v>2023</v>
      </c>
      <c r="S224" s="37">
        <v>2024</v>
      </c>
    </row>
    <row r="225" spans="9:19" customFormat="1" x14ac:dyDescent="0.35">
      <c r="I225" t="s">
        <v>266</v>
      </c>
      <c r="J225" s="5">
        <v>83.007962276281191</v>
      </c>
      <c r="K225" s="5">
        <v>80.820445706756672</v>
      </c>
      <c r="L225" s="5">
        <v>82.301693907162417</v>
      </c>
      <c r="M225" s="5">
        <v>82.563212092309868</v>
      </c>
      <c r="N225" s="5">
        <v>83.65831306075377</v>
      </c>
      <c r="O225" s="5">
        <v>80.960937878894512</v>
      </c>
      <c r="P225" s="5">
        <v>81.52793425593957</v>
      </c>
      <c r="Q225" s="5">
        <v>77.66269664446088</v>
      </c>
      <c r="R225" s="5">
        <v>75.898932807196786</v>
      </c>
      <c r="S225" s="5">
        <v>75.811607600946758</v>
      </c>
    </row>
    <row r="226" spans="9:19" customFormat="1" x14ac:dyDescent="0.35">
      <c r="I226" s="38" t="s">
        <v>267</v>
      </c>
      <c r="J226" s="5">
        <v>83.3039144717265</v>
      </c>
      <c r="K226" s="5">
        <v>81.10089831564666</v>
      </c>
      <c r="L226" s="5">
        <v>82.647427033284288</v>
      </c>
      <c r="M226" s="5">
        <v>82.885063476251261</v>
      </c>
      <c r="N226" s="5">
        <v>84.064382729006084</v>
      </c>
      <c r="O226" s="5">
        <v>81.376450725132457</v>
      </c>
      <c r="P226" s="5">
        <v>81.872363756342239</v>
      </c>
      <c r="Q226" s="5">
        <v>77.98311804423146</v>
      </c>
      <c r="R226" s="5">
        <v>76.416304670495492</v>
      </c>
    </row>
    <row r="227" spans="9:19" customFormat="1" x14ac:dyDescent="0.35">
      <c r="I227" s="38" t="s">
        <v>268</v>
      </c>
      <c r="J227" s="5">
        <v>83.894632561662519</v>
      </c>
      <c r="K227" s="5">
        <v>81.656181167390457</v>
      </c>
      <c r="L227" s="5">
        <v>83.073082610106468</v>
      </c>
      <c r="M227" s="5">
        <v>83.434604331181873</v>
      </c>
      <c r="N227" s="5">
        <v>84.586236538461648</v>
      </c>
      <c r="O227" s="5">
        <v>81.881845501149542</v>
      </c>
      <c r="P227" s="5">
        <v>81.808919800596868</v>
      </c>
      <c r="Q227" s="5">
        <v>78.39536315521751</v>
      </c>
      <c r="R227" s="5"/>
    </row>
    <row r="228" spans="9:19" customFormat="1" x14ac:dyDescent="0.35">
      <c r="I228" s="38" t="s">
        <v>269</v>
      </c>
      <c r="J228" s="5">
        <v>83.673555048312508</v>
      </c>
      <c r="K228" s="5">
        <v>81.558131952603887</v>
      </c>
      <c r="L228" s="5">
        <v>83.032719144408233</v>
      </c>
      <c r="M228" s="5">
        <v>83.201244111173096</v>
      </c>
      <c r="N228" s="5">
        <v>84.740605020427509</v>
      </c>
      <c r="O228" s="5">
        <v>81.866698124211084</v>
      </c>
      <c r="P228" s="5"/>
      <c r="Q228" s="5"/>
      <c r="R228" s="5"/>
    </row>
    <row r="229" spans="9:19" customFormat="1" x14ac:dyDescent="0.35">
      <c r="I229" s="39"/>
      <c r="J229" s="5"/>
      <c r="K229" s="5"/>
      <c r="L229" s="5"/>
    </row>
    <row r="230" spans="9:19" customFormat="1" x14ac:dyDescent="0.35">
      <c r="I230" s="39"/>
      <c r="J230" s="5"/>
      <c r="K230" s="5"/>
      <c r="L230" s="5"/>
      <c r="R230" s="5"/>
    </row>
    <row r="231" spans="9:19" customFormat="1" x14ac:dyDescent="0.35">
      <c r="I231" s="38"/>
      <c r="R231" s="73"/>
    </row>
    <row r="232" spans="9:19" customFormat="1" x14ac:dyDescent="0.35">
      <c r="I232" s="38"/>
      <c r="J232" s="23"/>
      <c r="K232" s="23"/>
      <c r="L232" s="23"/>
      <c r="M232" s="23"/>
      <c r="N232" s="23"/>
      <c r="O232" s="23"/>
    </row>
    <row r="233" spans="9:19" customFormat="1" x14ac:dyDescent="0.35">
      <c r="I233" s="38"/>
      <c r="R233" s="5"/>
    </row>
    <row r="234" spans="9:19" customFormat="1" x14ac:dyDescent="0.35">
      <c r="I234" s="38"/>
    </row>
    <row r="235" spans="9:19" customFormat="1" x14ac:dyDescent="0.35">
      <c r="I235" s="38"/>
    </row>
    <row r="236" spans="9:19" customFormat="1" x14ac:dyDescent="0.35">
      <c r="I236" s="38"/>
    </row>
    <row r="237" spans="9:19" customFormat="1" x14ac:dyDescent="0.35">
      <c r="I237" s="38"/>
      <c r="J237" s="5"/>
      <c r="K237" s="5"/>
      <c r="L237" s="5"/>
    </row>
    <row r="238" spans="9:19" customFormat="1" x14ac:dyDescent="0.35">
      <c r="I238" s="39"/>
      <c r="J238" s="5"/>
      <c r="K238" s="5"/>
      <c r="L238" s="5"/>
    </row>
    <row r="239" spans="9:19" customFormat="1" x14ac:dyDescent="0.35">
      <c r="I239" s="38"/>
      <c r="J239" s="5"/>
      <c r="K239" s="5"/>
      <c r="L239" s="5"/>
    </row>
    <row r="240" spans="9:19" customFormat="1" x14ac:dyDescent="0.35">
      <c r="I240" s="38"/>
      <c r="J240" s="5"/>
      <c r="K240" s="5"/>
      <c r="L240" s="5"/>
    </row>
    <row r="241" spans="1:48" s="16" customFormat="1" x14ac:dyDescent="0.35">
      <c r="A241" s="15" t="s">
        <v>390</v>
      </c>
      <c r="B241" s="16" t="s">
        <v>391</v>
      </c>
    </row>
    <row r="242" spans="1:48" customFormat="1" x14ac:dyDescent="0.35">
      <c r="A242" s="166"/>
    </row>
    <row r="243" spans="1:48" customFormat="1" x14ac:dyDescent="0.35">
      <c r="A243" s="166"/>
      <c r="I243" s="37" t="s">
        <v>270</v>
      </c>
    </row>
    <row r="244" spans="1:48" customFormat="1" x14ac:dyDescent="0.35">
      <c r="J244" s="27">
        <v>1990</v>
      </c>
      <c r="K244" s="27">
        <v>1991</v>
      </c>
      <c r="L244" s="27">
        <v>1992</v>
      </c>
      <c r="M244" s="27">
        <v>1993</v>
      </c>
      <c r="N244" s="27">
        <v>1994</v>
      </c>
      <c r="O244" s="27">
        <v>1995</v>
      </c>
      <c r="P244" s="27">
        <v>1996</v>
      </c>
      <c r="Q244" s="27">
        <v>1997</v>
      </c>
      <c r="R244" s="27">
        <v>1998</v>
      </c>
      <c r="S244" s="27">
        <v>1999</v>
      </c>
      <c r="T244" s="27">
        <v>2000</v>
      </c>
      <c r="U244" s="27">
        <v>2001</v>
      </c>
      <c r="V244" s="27">
        <v>2002</v>
      </c>
      <c r="W244" s="27">
        <v>2003</v>
      </c>
      <c r="X244" s="27">
        <v>2004</v>
      </c>
      <c r="Y244" s="27">
        <v>2005</v>
      </c>
      <c r="Z244" s="27">
        <v>2006</v>
      </c>
      <c r="AA244" s="27">
        <v>2007</v>
      </c>
      <c r="AB244" s="27">
        <v>2008</v>
      </c>
      <c r="AC244" s="27">
        <v>2009</v>
      </c>
      <c r="AD244" s="27">
        <v>2010</v>
      </c>
      <c r="AE244" s="27">
        <v>2011</v>
      </c>
      <c r="AF244" s="27">
        <v>2012</v>
      </c>
      <c r="AG244" s="27">
        <v>2013</v>
      </c>
      <c r="AH244" s="27">
        <v>2014</v>
      </c>
      <c r="AI244" s="27">
        <v>2015</v>
      </c>
      <c r="AJ244" s="27">
        <v>2016</v>
      </c>
      <c r="AK244" s="27">
        <v>2017</v>
      </c>
      <c r="AL244" s="27">
        <v>2018</v>
      </c>
      <c r="AM244" s="27">
        <v>2019</v>
      </c>
      <c r="AN244" s="27">
        <v>2020</v>
      </c>
      <c r="AO244" s="27">
        <v>2021</v>
      </c>
      <c r="AP244" s="27">
        <v>2022</v>
      </c>
      <c r="AQ244" s="27">
        <v>2023</v>
      </c>
      <c r="AR244" s="27">
        <v>2024</v>
      </c>
    </row>
    <row r="245" spans="1:48" customFormat="1" x14ac:dyDescent="0.35">
      <c r="I245" s="28" t="s">
        <v>115</v>
      </c>
      <c r="J245" s="23">
        <v>8.12348478358542</v>
      </c>
      <c r="K245" s="23">
        <v>8.1031949906938259</v>
      </c>
      <c r="L245" s="23">
        <v>8.465404338432359</v>
      </c>
      <c r="M245" s="23">
        <v>8.9171494029049576</v>
      </c>
      <c r="N245" s="23">
        <v>9.5771120759705397</v>
      </c>
      <c r="O245" s="23">
        <v>10.239761784375137</v>
      </c>
      <c r="P245" s="23">
        <v>10.370239499074868</v>
      </c>
      <c r="Q245" s="23">
        <v>10.595913761465123</v>
      </c>
      <c r="R245" s="23">
        <v>10.800289649894129</v>
      </c>
      <c r="S245" s="23">
        <v>11.085250012069363</v>
      </c>
      <c r="T245" s="23">
        <v>11.635189203355381</v>
      </c>
      <c r="U245" s="23">
        <v>11.692736405039494</v>
      </c>
      <c r="V245" s="23">
        <v>12.148079663078063</v>
      </c>
      <c r="W245" s="23">
        <v>12.682559673594426</v>
      </c>
      <c r="X245" s="23">
        <v>12.975977136630011</v>
      </c>
      <c r="Y245" s="23">
        <v>13.046885712486619</v>
      </c>
      <c r="Z245" s="23">
        <v>13.165767800785163</v>
      </c>
      <c r="AA245" s="23">
        <v>13.26876645571234</v>
      </c>
      <c r="AB245" s="23">
        <v>13.278569250254755</v>
      </c>
      <c r="AC245" s="23">
        <v>13.08596324450761</v>
      </c>
      <c r="AD245" s="23">
        <v>13.334773256392578</v>
      </c>
      <c r="AE245" s="23">
        <v>13.318209640648213</v>
      </c>
      <c r="AF245" s="23">
        <v>12.993508902808571</v>
      </c>
      <c r="AG245" s="23">
        <v>13.06824368382976</v>
      </c>
      <c r="AH245" s="23">
        <v>13.326977276979548</v>
      </c>
      <c r="AI245" s="23">
        <v>13.801803073089086</v>
      </c>
      <c r="AJ245" s="23">
        <v>13.894375407991099</v>
      </c>
      <c r="AK245" s="23">
        <v>14.79288940687935</v>
      </c>
      <c r="AL245" s="23">
        <v>15.115515597681505</v>
      </c>
      <c r="AM245" s="23">
        <v>14.64424898752053</v>
      </c>
      <c r="AN245" s="23">
        <v>13.192241775048904</v>
      </c>
      <c r="AO245" s="23">
        <v>13.846519629457685</v>
      </c>
      <c r="AP245" s="23">
        <v>13.504444828721097</v>
      </c>
      <c r="AQ245" s="23">
        <v>13.808916311437045</v>
      </c>
      <c r="AR245" s="23">
        <v>13.744753787491041</v>
      </c>
      <c r="AT245" s="73"/>
      <c r="AV245" s="23"/>
    </row>
    <row r="246" spans="1:48" customFormat="1" x14ac:dyDescent="0.35">
      <c r="I246" s="41" t="s">
        <v>116</v>
      </c>
      <c r="J246" s="23">
        <v>18.521320656273886</v>
      </c>
      <c r="K246" s="23">
        <v>19.176814764749906</v>
      </c>
      <c r="L246" s="23">
        <v>20.728432410945068</v>
      </c>
      <c r="M246" s="23">
        <v>19.901543974266971</v>
      </c>
      <c r="N246" s="23">
        <v>19.448739353822244</v>
      </c>
      <c r="O246" s="23">
        <v>18.629929771116828</v>
      </c>
      <c r="P246" s="23">
        <v>20.14091738038827</v>
      </c>
      <c r="Q246" s="23">
        <v>21.829607174497951</v>
      </c>
      <c r="R246" s="23">
        <v>20.058888448146227</v>
      </c>
      <c r="S246" s="23">
        <v>21.311690176021401</v>
      </c>
      <c r="T246" s="23">
        <v>21.455632075546902</v>
      </c>
      <c r="U246" s="23">
        <v>23.451148881461183</v>
      </c>
      <c r="V246" s="23">
        <v>22.93490752178073</v>
      </c>
      <c r="W246" s="23">
        <v>23.92481930181178</v>
      </c>
      <c r="X246" s="23">
        <v>23.259190132490719</v>
      </c>
      <c r="Y246" s="23">
        <v>24.83408835159738</v>
      </c>
      <c r="Z246" s="23">
        <v>25.111731127809524</v>
      </c>
      <c r="AA246" s="23">
        <v>23.754599449215551</v>
      </c>
      <c r="AB246" s="23">
        <v>24.659077365461169</v>
      </c>
      <c r="AC246" s="23">
        <v>22.08786504394109</v>
      </c>
      <c r="AD246" s="23">
        <v>22.338506681505187</v>
      </c>
      <c r="AE246" s="23">
        <v>21.641621242598049</v>
      </c>
      <c r="AF246" s="23">
        <v>23.278256384284603</v>
      </c>
      <c r="AG246" s="23">
        <v>22.396485870196095</v>
      </c>
      <c r="AH246" s="23">
        <v>22.332022518494028</v>
      </c>
      <c r="AI246" s="23">
        <v>22.187902318893013</v>
      </c>
      <c r="AJ246" s="23">
        <v>20.417572458747404</v>
      </c>
      <c r="AK246" s="23">
        <v>20.900923391085168</v>
      </c>
      <c r="AL246" s="23">
        <v>20.556055029526007</v>
      </c>
      <c r="AM246" s="23">
        <v>21.986850505757765</v>
      </c>
      <c r="AN246" s="23">
        <v>20.857350059669486</v>
      </c>
      <c r="AO246" s="23">
        <v>20.722244000272731</v>
      </c>
      <c r="AP246" s="23">
        <v>18.32222067666304</v>
      </c>
      <c r="AQ246" s="23">
        <v>17.580019153017155</v>
      </c>
      <c r="AR246" s="23">
        <v>17.770264458447087</v>
      </c>
      <c r="AT246" s="73"/>
      <c r="AV246" s="23"/>
    </row>
    <row r="247" spans="1:48" customFormat="1" x14ac:dyDescent="0.35">
      <c r="I247" s="28" t="s">
        <v>117</v>
      </c>
      <c r="J247" s="23">
        <v>36.749981538330431</v>
      </c>
      <c r="K247" s="23">
        <v>37.101353882532756</v>
      </c>
      <c r="L247" s="23">
        <v>36.649160530208199</v>
      </c>
      <c r="M247" s="23">
        <v>36.85874069702411</v>
      </c>
      <c r="N247" s="23">
        <v>38.444312803355132</v>
      </c>
      <c r="O247" s="23">
        <v>39.094752848759178</v>
      </c>
      <c r="P247" s="23">
        <v>39.780079818019011</v>
      </c>
      <c r="Q247" s="23">
        <v>40.423481594398325</v>
      </c>
      <c r="R247" s="23">
        <v>39.7031961170443</v>
      </c>
      <c r="S247" s="23">
        <v>39.688566983220653</v>
      </c>
      <c r="T247" s="23">
        <v>40.994020450860297</v>
      </c>
      <c r="U247" s="23">
        <v>41.637319178480212</v>
      </c>
      <c r="V247" s="23">
        <v>41.67599106297245</v>
      </c>
      <c r="W247" s="23">
        <v>42.457791673053464</v>
      </c>
      <c r="X247" s="23">
        <v>42.72872299663846</v>
      </c>
      <c r="Y247" s="23">
        <v>42.911974968885538</v>
      </c>
      <c r="Z247" s="23">
        <v>42.671990053906384</v>
      </c>
      <c r="AA247" s="23">
        <v>41.58426348856726</v>
      </c>
      <c r="AB247" s="23">
        <v>40.649661547405792</v>
      </c>
      <c r="AC247" s="23">
        <v>40.565230073478943</v>
      </c>
      <c r="AD247" s="23">
        <v>40.740639218064182</v>
      </c>
      <c r="AE247" s="23">
        <v>41.287942959972696</v>
      </c>
      <c r="AF247" s="23">
        <v>42.343056314420672</v>
      </c>
      <c r="AG247" s="23">
        <v>42.290852942004626</v>
      </c>
      <c r="AH247" s="23">
        <v>42.704095579836469</v>
      </c>
      <c r="AI247" s="23">
        <v>42.428999804576002</v>
      </c>
      <c r="AJ247" s="23">
        <v>41.935907031639275</v>
      </c>
      <c r="AK247" s="23">
        <v>42.030738317780767</v>
      </c>
      <c r="AL247" s="23">
        <v>42.317874927040407</v>
      </c>
      <c r="AM247" s="23">
        <v>42.456776265163754</v>
      </c>
      <c r="AN247" s="23">
        <v>42.37390342190708</v>
      </c>
      <c r="AO247" s="23">
        <v>42.227313646290014</v>
      </c>
      <c r="AP247" s="23">
        <v>41.247988752870612</v>
      </c>
      <c r="AQ247" s="23">
        <v>40.286508872312453</v>
      </c>
      <c r="AR247" s="23">
        <v>40.148420688340344</v>
      </c>
      <c r="AT247" s="73"/>
      <c r="AV247" s="23"/>
    </row>
    <row r="248" spans="1:48" customFormat="1" x14ac:dyDescent="0.35">
      <c r="I248" s="28" t="s">
        <v>118</v>
      </c>
      <c r="J248" s="23">
        <v>3.3284708781629107</v>
      </c>
      <c r="K248" s="23">
        <v>3.4204950636493416</v>
      </c>
      <c r="L248" s="23">
        <v>3.5069210649618303</v>
      </c>
      <c r="M248" s="23">
        <v>3.5970943545008351</v>
      </c>
      <c r="N248" s="23">
        <v>3.546339328312325</v>
      </c>
      <c r="O248" s="23">
        <v>3.625683706871679</v>
      </c>
      <c r="P248" s="23">
        <v>3.6944096940706617</v>
      </c>
      <c r="Q248" s="23">
        <v>3.7682458333606781</v>
      </c>
      <c r="R248" s="23">
        <v>3.7996057358450344</v>
      </c>
      <c r="S248" s="23">
        <v>3.8317133597686808</v>
      </c>
      <c r="T248" s="23">
        <v>3.852066430057024</v>
      </c>
      <c r="U248" s="23">
        <v>3.8610672368332786</v>
      </c>
      <c r="V248" s="23">
        <v>3.8716076156548089</v>
      </c>
      <c r="W248" s="23">
        <v>3.7941635874707744</v>
      </c>
      <c r="X248" s="23">
        <v>3.8205787456771714</v>
      </c>
      <c r="Y248" s="23">
        <v>3.8048813504875301</v>
      </c>
      <c r="Z248" s="23">
        <v>3.7630560299407803</v>
      </c>
      <c r="AA248" s="23">
        <v>3.734436467265676</v>
      </c>
      <c r="AB248" s="23">
        <v>3.6854404751694299</v>
      </c>
      <c r="AC248" s="23">
        <v>3.6261873527936719</v>
      </c>
      <c r="AD248" s="23">
        <v>3.5902880598688385</v>
      </c>
      <c r="AE248" s="23">
        <v>3.489105067574557</v>
      </c>
      <c r="AF248" s="23">
        <v>3.4225338390488931</v>
      </c>
      <c r="AG248" s="23">
        <v>3.371021803954144</v>
      </c>
      <c r="AH248" s="23">
        <v>3.3315600874801605</v>
      </c>
      <c r="AI248" s="23">
        <v>3.2940568634003715</v>
      </c>
      <c r="AJ248" s="23">
        <v>3.2635143166162357</v>
      </c>
      <c r="AK248" s="23">
        <v>3.2272428836898106</v>
      </c>
      <c r="AL248" s="23">
        <v>3.1822257675986583</v>
      </c>
      <c r="AM248" s="23">
        <v>3.1498631778003161</v>
      </c>
      <c r="AN248" s="23">
        <v>3.1151835588578032</v>
      </c>
      <c r="AO248" s="23">
        <v>3.0757556159173207</v>
      </c>
      <c r="AP248" s="23">
        <v>3.0390528872876548</v>
      </c>
      <c r="AQ248" s="23">
        <v>3.0231425743650293</v>
      </c>
      <c r="AR248" s="23">
        <v>3.0090855864586521</v>
      </c>
      <c r="AT248" s="20"/>
      <c r="AV248" s="23"/>
    </row>
    <row r="249" spans="1:48" customFormat="1" x14ac:dyDescent="0.35">
      <c r="I249" s="28" t="s">
        <v>119</v>
      </c>
      <c r="J249" s="23">
        <v>0.83859411600000011</v>
      </c>
      <c r="K249" s="23">
        <v>0.83396912400000001</v>
      </c>
      <c r="L249" s="23">
        <v>0.438190625</v>
      </c>
      <c r="M249" s="23">
        <v>0.21276725625000001</v>
      </c>
      <c r="N249" s="23">
        <v>0.20445155330929957</v>
      </c>
      <c r="O249" s="23">
        <v>0.19721838189144669</v>
      </c>
      <c r="P249" s="23">
        <v>0.32611308038850284</v>
      </c>
      <c r="Q249" s="23">
        <v>0.34488937731034214</v>
      </c>
      <c r="R249" s="23">
        <v>0.2898764169772397</v>
      </c>
      <c r="S249" s="23">
        <v>0.31508645232434468</v>
      </c>
      <c r="T249" s="23">
        <v>0.3500091992590979</v>
      </c>
      <c r="U249" s="23">
        <v>0.40600893294521828</v>
      </c>
      <c r="V249" s="23">
        <v>0.48066284730420972</v>
      </c>
      <c r="W249" s="23">
        <v>0.58476083976850113</v>
      </c>
      <c r="X249" s="23">
        <v>0.67301678665509557</v>
      </c>
      <c r="Y249" s="23">
        <v>0.76172544642868467</v>
      </c>
      <c r="Z249" s="23">
        <v>0.89212182823401975</v>
      </c>
      <c r="AA249" s="23">
        <v>0.91255482277170208</v>
      </c>
      <c r="AB249" s="23">
        <v>0.99852616779510017</v>
      </c>
      <c r="AC249" s="23">
        <v>1.0815095203705543</v>
      </c>
      <c r="AD249" s="23">
        <v>1.1035062496124004</v>
      </c>
      <c r="AE249" s="23">
        <v>1.1354901029446756</v>
      </c>
      <c r="AF249" s="23">
        <v>1.1846230547005183</v>
      </c>
      <c r="AG249" s="23">
        <v>1.2256618932336316</v>
      </c>
      <c r="AH249" s="23">
        <v>1.2868489675974337</v>
      </c>
      <c r="AI249" s="23">
        <v>1.2916158194621778</v>
      </c>
      <c r="AJ249" s="23">
        <v>1.3054769671586302</v>
      </c>
      <c r="AK249" s="23">
        <v>1.3462144144090127</v>
      </c>
      <c r="AL249" s="23">
        <v>1.3877514726665536</v>
      </c>
      <c r="AM249" s="23">
        <v>1.4161228600964775</v>
      </c>
      <c r="AN249" s="23">
        <v>1.4179323418118861</v>
      </c>
      <c r="AO249" s="23">
        <v>1.6521697569781668</v>
      </c>
      <c r="AP249" s="23">
        <v>1.5442999497838354</v>
      </c>
      <c r="AQ249" s="23">
        <v>1.1961388355341858</v>
      </c>
      <c r="AR249" s="23">
        <v>1.1348754335118438</v>
      </c>
      <c r="AT249" s="73"/>
      <c r="AV249" s="23"/>
    </row>
    <row r="250" spans="1:48" customFormat="1" x14ac:dyDescent="0.35">
      <c r="I250" s="177" t="s">
        <v>111</v>
      </c>
      <c r="J250" s="23">
        <f t="shared" ref="J250:AR250" si="0">SUM(J245:J249)</f>
        <v>67.561851972352642</v>
      </c>
      <c r="K250" s="23">
        <f t="shared" si="0"/>
        <v>68.635827825625839</v>
      </c>
      <c r="L250" s="23">
        <f t="shared" si="0"/>
        <v>69.788108969547466</v>
      </c>
      <c r="M250" s="23">
        <f t="shared" si="0"/>
        <v>69.487295684946886</v>
      </c>
      <c r="N250" s="23">
        <f t="shared" si="0"/>
        <v>71.220955114769538</v>
      </c>
      <c r="O250" s="23">
        <f t="shared" si="0"/>
        <v>71.787346493014269</v>
      </c>
      <c r="P250" s="23">
        <f t="shared" si="0"/>
        <v>74.311759471941315</v>
      </c>
      <c r="Q250" s="23">
        <f t="shared" si="0"/>
        <v>76.962137741032421</v>
      </c>
      <c r="R250" s="23">
        <f t="shared" si="0"/>
        <v>74.65185636790693</v>
      </c>
      <c r="S250" s="23">
        <f t="shared" si="0"/>
        <v>76.232306983404456</v>
      </c>
      <c r="T250" s="23">
        <f t="shared" si="0"/>
        <v>78.2869173590787</v>
      </c>
      <c r="U250" s="23">
        <f t="shared" si="0"/>
        <v>81.048280634759379</v>
      </c>
      <c r="V250" s="23">
        <f t="shared" si="0"/>
        <v>81.111248710790264</v>
      </c>
      <c r="W250" s="23">
        <f t="shared" si="0"/>
        <v>83.444095075698954</v>
      </c>
      <c r="X250" s="23">
        <f t="shared" si="0"/>
        <v>83.457485798091454</v>
      </c>
      <c r="Y250" s="23">
        <f t="shared" si="0"/>
        <v>85.359555829885764</v>
      </c>
      <c r="Z250" s="23">
        <f t="shared" si="0"/>
        <v>85.604666840675876</v>
      </c>
      <c r="AA250" s="23">
        <f t="shared" si="0"/>
        <v>83.254620683532536</v>
      </c>
      <c r="AB250" s="23">
        <f t="shared" si="0"/>
        <v>83.271274806086254</v>
      </c>
      <c r="AC250" s="23">
        <f t="shared" si="0"/>
        <v>80.446755235091885</v>
      </c>
      <c r="AD250" s="23">
        <f t="shared" si="0"/>
        <v>81.107713465443183</v>
      </c>
      <c r="AE250" s="23">
        <f t="shared" si="0"/>
        <v>80.872369013738194</v>
      </c>
      <c r="AF250" s="23">
        <f t="shared" si="0"/>
        <v>83.221978495263272</v>
      </c>
      <c r="AG250" s="23">
        <f t="shared" si="0"/>
        <v>82.35226619321827</v>
      </c>
      <c r="AH250" s="23">
        <f t="shared" si="0"/>
        <v>82.981504430387645</v>
      </c>
      <c r="AI250" s="23">
        <f t="shared" si="0"/>
        <v>83.004377879420659</v>
      </c>
      <c r="AJ250" s="23">
        <f t="shared" si="0"/>
        <v>80.816846182152645</v>
      </c>
      <c r="AK250" s="23">
        <f t="shared" si="0"/>
        <v>82.298008413844116</v>
      </c>
      <c r="AL250" s="23">
        <f t="shared" si="0"/>
        <v>82.559422794513125</v>
      </c>
      <c r="AM250" s="23">
        <f t="shared" si="0"/>
        <v>83.653861796338845</v>
      </c>
      <c r="AN250" s="23">
        <f t="shared" si="0"/>
        <v>80.956611157295171</v>
      </c>
      <c r="AO250" s="23">
        <f t="shared" si="0"/>
        <v>81.524002648915911</v>
      </c>
      <c r="AP250" s="23">
        <f t="shared" si="0"/>
        <v>77.658007095326241</v>
      </c>
      <c r="AQ250" s="23">
        <f t="shared" si="0"/>
        <v>75.894725746665856</v>
      </c>
      <c r="AR250" s="23">
        <f t="shared" si="0"/>
        <v>75.807399954248964</v>
      </c>
      <c r="AV250" s="23"/>
    </row>
    <row r="251" spans="1:48" customFormat="1" x14ac:dyDescent="0.35"/>
    <row r="252" spans="1:48" customFormat="1" x14ac:dyDescent="0.35">
      <c r="J252" s="23"/>
      <c r="AO252" s="42"/>
      <c r="AP252" s="42"/>
      <c r="AQ252" s="42"/>
    </row>
    <row r="253" spans="1:48" customFormat="1" x14ac:dyDescent="0.35"/>
    <row r="254" spans="1:48" customFormat="1" x14ac:dyDescent="0.35">
      <c r="J254" s="23"/>
    </row>
    <row r="255" spans="1:48" customFormat="1" x14ac:dyDescent="0.35">
      <c r="J255" s="23"/>
      <c r="K255" s="23"/>
      <c r="L255" s="23"/>
      <c r="M255" s="23"/>
      <c r="N255" s="23"/>
      <c r="O255" s="23"/>
      <c r="P255" s="23"/>
      <c r="Q255" s="23"/>
      <c r="R255" s="23"/>
      <c r="S255" s="23"/>
      <c r="T255" s="23"/>
      <c r="U255" s="23"/>
      <c r="V255" s="23"/>
      <c r="W255" s="23"/>
      <c r="X255" s="23"/>
      <c r="Y255" s="23"/>
      <c r="Z255" s="23"/>
      <c r="AA255" s="23"/>
      <c r="AB255" s="23"/>
      <c r="AC255" s="23"/>
      <c r="AD255" s="23"/>
      <c r="AE255" s="23"/>
      <c r="AF255" s="23"/>
      <c r="AG255" s="23"/>
      <c r="AH255" s="23"/>
      <c r="AI255" s="23"/>
      <c r="AJ255" s="23"/>
      <c r="AK255" s="23"/>
      <c r="AL255" s="23"/>
      <c r="AM255" s="23"/>
      <c r="AN255" s="23"/>
      <c r="AO255" s="23"/>
      <c r="AP255" s="23"/>
      <c r="AQ255" s="23"/>
      <c r="AR255" s="23"/>
    </row>
    <row r="256" spans="1:48" customFormat="1" x14ac:dyDescent="0.35">
      <c r="J256" s="23"/>
      <c r="K256" s="23"/>
      <c r="L256" s="23"/>
      <c r="M256" s="23"/>
      <c r="N256" s="23"/>
      <c r="O256" s="23"/>
      <c r="P256" s="23"/>
      <c r="Q256" s="23"/>
      <c r="R256" s="23"/>
      <c r="S256" s="23"/>
      <c r="T256" s="23"/>
      <c r="U256" s="23"/>
      <c r="V256" s="23"/>
      <c r="W256" s="23"/>
      <c r="X256" s="23"/>
      <c r="Y256" s="23"/>
      <c r="Z256" s="23"/>
      <c r="AA256" s="23"/>
      <c r="AB256" s="23"/>
      <c r="AC256" s="23"/>
      <c r="AD256" s="23"/>
      <c r="AE256" s="23"/>
      <c r="AF256" s="23"/>
      <c r="AG256" s="23"/>
      <c r="AH256" s="23"/>
      <c r="AI256" s="23"/>
      <c r="AJ256" s="23"/>
      <c r="AK256" s="23"/>
      <c r="AL256" s="23"/>
      <c r="AM256" s="23"/>
      <c r="AN256" s="23"/>
      <c r="AO256" s="42"/>
      <c r="AP256" s="42"/>
      <c r="AQ256" s="42"/>
    </row>
    <row r="257" spans="1:46" customFormat="1" x14ac:dyDescent="0.35">
      <c r="J257" s="23"/>
      <c r="K257" s="23"/>
      <c r="L257" s="23"/>
      <c r="M257" s="23"/>
      <c r="N257" s="23"/>
      <c r="O257" s="23"/>
      <c r="P257" s="23"/>
      <c r="Q257" s="23"/>
      <c r="R257" s="23"/>
      <c r="S257" s="23"/>
      <c r="T257" s="23"/>
      <c r="U257" s="23"/>
      <c r="V257" s="23"/>
      <c r="W257" s="23"/>
      <c r="X257" s="23"/>
      <c r="Y257" s="23"/>
      <c r="Z257" s="23"/>
      <c r="AA257" s="23"/>
      <c r="AB257" s="23"/>
      <c r="AC257" s="23"/>
      <c r="AD257" s="23"/>
      <c r="AE257" s="23"/>
      <c r="AF257" s="23"/>
      <c r="AG257" s="23"/>
      <c r="AH257" s="23"/>
      <c r="AI257" s="23"/>
      <c r="AJ257" s="23"/>
      <c r="AK257" s="23"/>
      <c r="AL257" s="23"/>
      <c r="AM257" s="23"/>
      <c r="AN257" s="23"/>
      <c r="AO257" s="23"/>
      <c r="AP257" s="23"/>
      <c r="AQ257" s="23"/>
      <c r="AR257" s="23"/>
    </row>
    <row r="258" spans="1:46" customFormat="1" x14ac:dyDescent="0.35">
      <c r="J258" s="23"/>
      <c r="K258" s="23"/>
      <c r="L258" s="23"/>
      <c r="M258" s="23"/>
      <c r="N258" s="23"/>
      <c r="O258" s="23"/>
      <c r="P258" s="23"/>
      <c r="Q258" s="23"/>
      <c r="R258" s="23"/>
      <c r="S258" s="23"/>
      <c r="T258" s="23"/>
      <c r="U258" s="23"/>
      <c r="V258" s="23"/>
      <c r="W258" s="23"/>
      <c r="X258" s="23"/>
      <c r="Y258" s="23"/>
      <c r="Z258" s="23"/>
      <c r="AA258" s="23"/>
      <c r="AB258" s="23"/>
      <c r="AC258" s="23"/>
      <c r="AD258" s="23"/>
      <c r="AE258" s="23"/>
      <c r="AF258" s="23"/>
      <c r="AG258" s="23"/>
      <c r="AH258" s="23"/>
      <c r="AI258" s="23"/>
      <c r="AJ258" s="23"/>
      <c r="AK258" s="23"/>
      <c r="AL258" s="23"/>
      <c r="AM258" s="23"/>
      <c r="AN258" s="23"/>
      <c r="AO258" s="23"/>
      <c r="AP258" s="23"/>
      <c r="AQ258" s="23"/>
      <c r="AR258" s="23"/>
    </row>
    <row r="259" spans="1:46" customFormat="1" x14ac:dyDescent="0.35">
      <c r="J259" s="23"/>
      <c r="K259" s="23"/>
      <c r="L259" s="23"/>
      <c r="M259" s="23"/>
      <c r="N259" s="23"/>
      <c r="O259" s="23"/>
      <c r="P259" s="23"/>
      <c r="Q259" s="23"/>
      <c r="R259" s="23"/>
      <c r="S259" s="23"/>
      <c r="T259" s="23"/>
      <c r="U259" s="23"/>
      <c r="V259" s="23"/>
      <c r="W259" s="23"/>
      <c r="X259" s="23"/>
      <c r="Y259" s="23"/>
      <c r="Z259" s="23"/>
      <c r="AA259" s="23"/>
      <c r="AB259" s="23"/>
      <c r="AC259" s="23"/>
      <c r="AD259" s="23"/>
      <c r="AE259" s="23"/>
      <c r="AF259" s="23"/>
      <c r="AG259" s="23"/>
      <c r="AH259" s="23"/>
      <c r="AI259" s="23"/>
      <c r="AJ259" s="23"/>
      <c r="AK259" s="23"/>
      <c r="AL259" s="23"/>
      <c r="AM259" s="23"/>
      <c r="AN259" s="23"/>
      <c r="AO259" s="23"/>
      <c r="AP259" s="23"/>
      <c r="AQ259" s="23"/>
      <c r="AR259" s="23"/>
    </row>
    <row r="260" spans="1:46" customFormat="1" x14ac:dyDescent="0.35">
      <c r="I260" s="23"/>
      <c r="J260" s="23"/>
      <c r="K260" s="23"/>
      <c r="L260" s="23"/>
      <c r="M260" s="23"/>
      <c r="N260" s="23"/>
      <c r="O260" s="23"/>
      <c r="P260" s="23"/>
      <c r="Q260" s="23"/>
      <c r="R260" s="23"/>
      <c r="S260" s="23"/>
      <c r="T260" s="23"/>
      <c r="U260" s="23"/>
      <c r="V260" s="23"/>
      <c r="W260" s="23"/>
      <c r="X260" s="23"/>
      <c r="Y260" s="23"/>
      <c r="Z260" s="23"/>
      <c r="AA260" s="23"/>
      <c r="AB260" s="23"/>
      <c r="AC260" s="23"/>
      <c r="AD260" s="23"/>
      <c r="AE260" s="23"/>
      <c r="AF260" s="23"/>
      <c r="AG260" s="23"/>
      <c r="AH260" s="23"/>
      <c r="AI260" s="23"/>
      <c r="AJ260" s="23"/>
      <c r="AK260" s="23"/>
      <c r="AL260" s="23"/>
      <c r="AM260" s="23"/>
      <c r="AN260" s="23"/>
      <c r="AO260" s="23"/>
      <c r="AP260" s="23"/>
      <c r="AQ260" s="23"/>
      <c r="AR260" s="23"/>
      <c r="AT260" s="23"/>
    </row>
    <row r="261" spans="1:46" customFormat="1" x14ac:dyDescent="0.35">
      <c r="I261" s="23"/>
      <c r="J261" s="23"/>
      <c r="K261" s="23"/>
      <c r="L261" s="23"/>
      <c r="M261" s="23"/>
      <c r="N261" s="23"/>
      <c r="O261" s="23"/>
      <c r="P261" s="23"/>
      <c r="Q261" s="23"/>
      <c r="R261" s="23"/>
      <c r="S261" s="23"/>
      <c r="T261" s="23"/>
      <c r="U261" s="23"/>
      <c r="V261" s="23"/>
      <c r="W261" s="23"/>
      <c r="X261" s="23"/>
      <c r="Y261" s="23"/>
      <c r="Z261" s="23"/>
      <c r="AA261" s="23"/>
      <c r="AB261" s="23"/>
      <c r="AC261" s="23"/>
      <c r="AD261" s="23"/>
      <c r="AE261" s="23"/>
      <c r="AF261" s="23"/>
      <c r="AG261" s="23"/>
      <c r="AH261" s="23"/>
      <c r="AI261" s="23"/>
      <c r="AJ261" s="23"/>
      <c r="AK261" s="23"/>
      <c r="AL261" s="23"/>
      <c r="AM261" s="23"/>
      <c r="AN261" s="23"/>
      <c r="AO261" s="23"/>
      <c r="AP261" s="23"/>
      <c r="AQ261" s="23"/>
      <c r="AT261" s="23"/>
    </row>
    <row r="262" spans="1:46" customFormat="1" x14ac:dyDescent="0.35">
      <c r="I262" s="23"/>
      <c r="J262" s="23"/>
      <c r="K262" s="23"/>
      <c r="L262" s="23"/>
      <c r="M262" s="23"/>
      <c r="N262" s="23"/>
      <c r="O262" s="23"/>
      <c r="P262" s="23"/>
      <c r="Q262" s="23"/>
      <c r="R262" s="23"/>
      <c r="S262" s="23"/>
      <c r="T262" s="23"/>
      <c r="U262" s="23"/>
      <c r="V262" s="23"/>
      <c r="W262" s="23"/>
      <c r="X262" s="23"/>
      <c r="Y262" s="23"/>
      <c r="Z262" s="23"/>
      <c r="AA262" s="23"/>
      <c r="AB262" s="23"/>
      <c r="AC262" s="23"/>
      <c r="AD262" s="23"/>
      <c r="AE262" s="23"/>
      <c r="AF262" s="23"/>
      <c r="AG262" s="23"/>
      <c r="AH262" s="23"/>
      <c r="AI262" s="23"/>
      <c r="AJ262" s="23"/>
      <c r="AK262" s="23"/>
      <c r="AL262" s="23"/>
      <c r="AM262" s="23"/>
      <c r="AN262" s="23"/>
      <c r="AO262" s="23"/>
      <c r="AP262" s="23"/>
      <c r="AQ262" s="23"/>
    </row>
    <row r="263" spans="1:46" s="16" customFormat="1" x14ac:dyDescent="0.35">
      <c r="A263" s="15" t="s">
        <v>392</v>
      </c>
      <c r="B263" s="16" t="s">
        <v>10</v>
      </c>
    </row>
    <row r="264" spans="1:46" customFormat="1" x14ac:dyDescent="0.35">
      <c r="A264" s="166"/>
    </row>
    <row r="265" spans="1:46" customFormat="1" ht="13.5" customHeight="1" x14ac:dyDescent="0.45">
      <c r="A265" s="166"/>
      <c r="I265" s="26" t="s">
        <v>114</v>
      </c>
    </row>
    <row r="266" spans="1:46" customFormat="1" x14ac:dyDescent="0.35">
      <c r="J266" s="27">
        <v>2019</v>
      </c>
      <c r="K266" s="27">
        <v>2020</v>
      </c>
      <c r="L266" s="27">
        <v>2021</v>
      </c>
      <c r="M266" s="27">
        <v>2022</v>
      </c>
      <c r="N266" s="27">
        <v>2023</v>
      </c>
      <c r="O266" s="27">
        <v>2024</v>
      </c>
      <c r="P266" s="27">
        <v>2025</v>
      </c>
    </row>
    <row r="267" spans="1:46" customFormat="1" x14ac:dyDescent="0.35">
      <c r="I267" s="28" t="s">
        <v>115</v>
      </c>
      <c r="J267" s="23">
        <v>-0.47126661016097388</v>
      </c>
      <c r="K267" s="23">
        <v>-1.4520072124716261</v>
      </c>
      <c r="L267" s="23">
        <v>0.65427785440878139</v>
      </c>
      <c r="M267" s="23">
        <v>-0.34207480073658919</v>
      </c>
      <c r="N267" s="23">
        <v>0.30447148271594959</v>
      </c>
      <c r="O267" s="23">
        <v>-6.416252394600451E-2</v>
      </c>
      <c r="P267" s="23">
        <v>-8.4924544265792434E-2</v>
      </c>
    </row>
    <row r="268" spans="1:46" customFormat="1" x14ac:dyDescent="0.35">
      <c r="I268" s="28" t="s">
        <v>116</v>
      </c>
      <c r="J268" s="23">
        <v>1.4307954762317567</v>
      </c>
      <c r="K268" s="23">
        <v>-1.1295004460882774</v>
      </c>
      <c r="L268" s="23">
        <v>-0.13510605939675588</v>
      </c>
      <c r="M268" s="23">
        <v>-2.4000233236096902</v>
      </c>
      <c r="N268" s="23">
        <v>-0.74220152364588643</v>
      </c>
      <c r="O268" s="23">
        <v>0.19024530542993306</v>
      </c>
      <c r="P268" s="23">
        <v>-1.6461867752209045</v>
      </c>
    </row>
    <row r="269" spans="1:46" customFormat="1" x14ac:dyDescent="0.35">
      <c r="I269" s="28" t="s">
        <v>117</v>
      </c>
      <c r="J269" s="23">
        <v>0.13890133812334535</v>
      </c>
      <c r="K269" s="23">
        <v>-8.2872843256671325E-2</v>
      </c>
      <c r="L269" s="23">
        <v>-0.14658977561706707</v>
      </c>
      <c r="M269" s="23">
        <v>-0.97932489341940532</v>
      </c>
      <c r="N269" s="23">
        <v>-0.96147988055815947</v>
      </c>
      <c r="O269" s="23">
        <v>-0.13808818397210415</v>
      </c>
      <c r="P269" s="23">
        <v>1.2630043069293606E-2</v>
      </c>
    </row>
    <row r="270" spans="1:46" customFormat="1" x14ac:dyDescent="0.35">
      <c r="I270" s="28" t="s">
        <v>118</v>
      </c>
      <c r="J270" s="23">
        <v>-3.2362589798342473E-2</v>
      </c>
      <c r="K270" s="23">
        <v>-3.4679618942512661E-2</v>
      </c>
      <c r="L270" s="23">
        <v>-3.9427942940482352E-2</v>
      </c>
      <c r="M270" s="23">
        <v>-3.6702728629666129E-2</v>
      </c>
      <c r="N270" s="23">
        <v>-1.5910312922625507E-2</v>
      </c>
      <c r="O270" s="23">
        <v>-1.4056987906377345E-2</v>
      </c>
      <c r="P270" s="23">
        <v>-9.4062996244632657E-3</v>
      </c>
    </row>
    <row r="271" spans="1:46" customFormat="1" x14ac:dyDescent="0.35">
      <c r="I271" s="28" t="s">
        <v>119</v>
      </c>
      <c r="J271" s="23">
        <v>2.8371387429923969E-2</v>
      </c>
      <c r="K271" s="23">
        <v>1.8094817154085377E-3</v>
      </c>
      <c r="L271" s="23">
        <v>0.23423741516628069</v>
      </c>
      <c r="M271" s="23">
        <v>-0.10786980719433131</v>
      </c>
      <c r="N271" s="23">
        <v>-0.34816111424964968</v>
      </c>
      <c r="O271" s="23">
        <v>-6.1263402022342005E-2</v>
      </c>
      <c r="P271" s="23">
        <v>-0.12076728281778193</v>
      </c>
    </row>
    <row r="272" spans="1:46" customFormat="1" x14ac:dyDescent="0.35">
      <c r="I272" s="28" t="s">
        <v>111</v>
      </c>
      <c r="J272" s="23">
        <v>1.0944390018257097</v>
      </c>
      <c r="K272" s="23">
        <v>-2.6972506390436792</v>
      </c>
      <c r="L272" s="23">
        <v>0.56739149162075686</v>
      </c>
      <c r="M272" s="23">
        <v>-3.8659955535896819</v>
      </c>
      <c r="N272" s="23">
        <v>-1.7632813486603716</v>
      </c>
      <c r="O272" s="23">
        <v>-8.732520625003963E-2</v>
      </c>
      <c r="P272" s="23">
        <v>-1.8486548588596485</v>
      </c>
    </row>
    <row r="273" spans="1:44" customFormat="1" x14ac:dyDescent="0.35">
      <c r="J273" s="32"/>
      <c r="K273" s="32"/>
    </row>
    <row r="274" spans="1:44" customFormat="1" x14ac:dyDescent="0.35"/>
    <row r="275" spans="1:44" customFormat="1" x14ac:dyDescent="0.35">
      <c r="I275" s="23"/>
      <c r="J275" s="23"/>
      <c r="K275" s="23"/>
      <c r="L275" s="23"/>
      <c r="M275" s="23"/>
      <c r="N275" s="23"/>
      <c r="O275" s="23"/>
      <c r="P275" s="23"/>
    </row>
    <row r="276" spans="1:44" customFormat="1" x14ac:dyDescent="0.35">
      <c r="I276" s="23"/>
      <c r="J276" s="23"/>
      <c r="K276" s="23"/>
      <c r="L276" s="23"/>
      <c r="M276" s="23"/>
      <c r="N276" s="23"/>
      <c r="O276" s="23"/>
      <c r="R276" s="23"/>
      <c r="S276" s="23"/>
      <c r="T276" s="23"/>
      <c r="U276" s="23"/>
      <c r="V276" s="23"/>
      <c r="W276" s="23"/>
    </row>
    <row r="277" spans="1:44" customFormat="1" x14ac:dyDescent="0.35">
      <c r="I277" s="23"/>
      <c r="J277" s="23"/>
      <c r="K277" s="23"/>
      <c r="L277" s="23"/>
      <c r="M277" s="23"/>
      <c r="N277" s="23"/>
      <c r="O277" s="23"/>
      <c r="P277" s="23"/>
      <c r="R277" s="23"/>
      <c r="S277" s="23"/>
      <c r="T277" s="23"/>
      <c r="U277" s="23"/>
      <c r="V277" s="23"/>
      <c r="W277" s="23"/>
    </row>
    <row r="278" spans="1:44" customFormat="1" x14ac:dyDescent="0.35">
      <c r="I278" s="23"/>
      <c r="J278" s="23"/>
      <c r="K278" s="23"/>
      <c r="L278" s="23"/>
      <c r="M278" s="23"/>
      <c r="N278" s="23"/>
      <c r="O278" s="23"/>
      <c r="R278" s="23"/>
      <c r="S278" s="23"/>
      <c r="T278" s="23"/>
      <c r="U278" s="23"/>
      <c r="V278" s="23"/>
      <c r="W278" s="23"/>
    </row>
    <row r="279" spans="1:44" customFormat="1" x14ac:dyDescent="0.35">
      <c r="I279" s="23"/>
      <c r="J279" s="23"/>
      <c r="K279" s="23"/>
      <c r="L279" s="23"/>
      <c r="M279" s="23"/>
      <c r="N279" s="23"/>
      <c r="O279" s="23"/>
      <c r="R279" s="23"/>
      <c r="S279" s="23"/>
      <c r="T279" s="23"/>
      <c r="U279" s="23"/>
      <c r="V279" s="23"/>
      <c r="W279" s="23"/>
    </row>
    <row r="280" spans="1:44" customFormat="1" x14ac:dyDescent="0.35">
      <c r="I280" s="23"/>
      <c r="J280" s="23"/>
      <c r="K280" s="23"/>
      <c r="L280" s="23"/>
      <c r="M280" s="23"/>
      <c r="N280" s="23"/>
      <c r="O280" s="23"/>
      <c r="R280" s="23"/>
      <c r="S280" s="23"/>
      <c r="T280" s="23"/>
      <c r="U280" s="23"/>
      <c r="V280" s="23"/>
      <c r="W280" s="23"/>
      <c r="Z280" s="23"/>
    </row>
    <row r="281" spans="1:44" customFormat="1" x14ac:dyDescent="0.35">
      <c r="I281" s="23"/>
      <c r="J281" s="23"/>
      <c r="K281" s="23"/>
      <c r="L281" s="23"/>
      <c r="M281" s="23"/>
      <c r="N281" s="23"/>
      <c r="O281" s="23"/>
      <c r="R281" s="23"/>
      <c r="S281" s="23"/>
      <c r="T281" s="23"/>
      <c r="U281" s="23"/>
      <c r="V281" s="23"/>
      <c r="W281" s="23"/>
      <c r="Z281" s="23"/>
    </row>
    <row r="282" spans="1:44" customFormat="1" x14ac:dyDescent="0.35">
      <c r="I282" s="23"/>
      <c r="J282" s="23"/>
      <c r="K282" s="23"/>
      <c r="L282" s="23"/>
      <c r="M282" s="23"/>
      <c r="N282" s="23"/>
      <c r="O282" s="23"/>
      <c r="Z282" s="23"/>
    </row>
    <row r="283" spans="1:44" customFormat="1" x14ac:dyDescent="0.35"/>
    <row r="284" spans="1:44" customFormat="1" x14ac:dyDescent="0.35"/>
    <row r="285" spans="1:44" s="4" customFormat="1" x14ac:dyDescent="0.35">
      <c r="A285" s="3" t="s">
        <v>67</v>
      </c>
      <c r="B285" s="4" t="s">
        <v>393</v>
      </c>
    </row>
    <row r="286" spans="1:44" s="12" customFormat="1" x14ac:dyDescent="0.35">
      <c r="A286" s="166"/>
      <c r="I286" s="174"/>
    </row>
    <row r="287" spans="1:44" s="12" customFormat="1" x14ac:dyDescent="0.35">
      <c r="A287" s="168"/>
      <c r="G287" s="1"/>
      <c r="H287" s="1"/>
      <c r="I287" s="175" t="s">
        <v>183</v>
      </c>
      <c r="J287" s="1"/>
      <c r="K287" s="1"/>
      <c r="L287" s="1"/>
      <c r="M287" s="1"/>
      <c r="N287" s="1"/>
    </row>
    <row r="288" spans="1:44" s="12" customFormat="1" x14ac:dyDescent="0.35">
      <c r="G288" s="1"/>
      <c r="H288" s="1"/>
      <c r="I288" s="169"/>
      <c r="J288" s="134">
        <v>1990</v>
      </c>
      <c r="K288" s="134">
        <v>1991</v>
      </c>
      <c r="L288" s="134">
        <v>1992</v>
      </c>
      <c r="M288" s="134">
        <v>1993</v>
      </c>
      <c r="N288" s="134">
        <v>1994</v>
      </c>
      <c r="O288" s="26">
        <v>1995</v>
      </c>
      <c r="P288" s="26">
        <v>1996</v>
      </c>
      <c r="Q288" s="26">
        <v>1997</v>
      </c>
      <c r="R288" s="26">
        <v>1998</v>
      </c>
      <c r="S288" s="26">
        <v>1999</v>
      </c>
      <c r="T288" s="26">
        <v>2000</v>
      </c>
      <c r="U288" s="26">
        <v>2001</v>
      </c>
      <c r="V288" s="26">
        <v>2002</v>
      </c>
      <c r="W288" s="26">
        <v>2003</v>
      </c>
      <c r="X288" s="26">
        <v>2004</v>
      </c>
      <c r="Y288" s="26">
        <v>2005</v>
      </c>
      <c r="Z288" s="26">
        <v>2006</v>
      </c>
      <c r="AA288" s="26">
        <v>2007</v>
      </c>
      <c r="AB288" s="26">
        <v>2008</v>
      </c>
      <c r="AC288" s="26">
        <v>2009</v>
      </c>
      <c r="AD288" s="26">
        <v>2010</v>
      </c>
      <c r="AE288" s="26">
        <v>2011</v>
      </c>
      <c r="AF288" s="26">
        <v>2012</v>
      </c>
      <c r="AG288" s="26">
        <v>2013</v>
      </c>
      <c r="AH288" s="26">
        <v>2014</v>
      </c>
      <c r="AI288" s="26">
        <v>2015</v>
      </c>
      <c r="AJ288" s="26">
        <v>2016</v>
      </c>
      <c r="AK288" s="26">
        <v>2017</v>
      </c>
      <c r="AL288" s="26">
        <v>2018</v>
      </c>
      <c r="AM288" s="26">
        <v>2019</v>
      </c>
      <c r="AN288" s="26">
        <v>2020</v>
      </c>
      <c r="AO288" s="26">
        <v>2021</v>
      </c>
      <c r="AP288" s="26">
        <v>2022</v>
      </c>
      <c r="AQ288" s="46">
        <v>2023</v>
      </c>
      <c r="AR288" s="26">
        <v>2024</v>
      </c>
    </row>
    <row r="289" spans="7:51" s="12" customFormat="1" x14ac:dyDescent="0.35">
      <c r="G289" s="1"/>
      <c r="H289" s="1"/>
      <c r="I289" s="176" t="s">
        <v>271</v>
      </c>
      <c r="J289" s="171">
        <v>2.7326318516355901</v>
      </c>
      <c r="K289" s="172">
        <v>2.8693268585881944</v>
      </c>
      <c r="L289" s="172">
        <v>2.4910259714677947</v>
      </c>
      <c r="M289" s="172">
        <v>2.3504181911794575</v>
      </c>
      <c r="N289" s="172">
        <v>2.2173959537744325</v>
      </c>
      <c r="O289" s="43">
        <v>2.2256718937200319</v>
      </c>
      <c r="P289" s="43">
        <v>2.3608035015719184</v>
      </c>
      <c r="Q289" s="43">
        <v>2.1698313043927135</v>
      </c>
      <c r="R289" s="43">
        <v>2.1306447532646358</v>
      </c>
      <c r="S289" s="43">
        <v>2.2257931539112996</v>
      </c>
      <c r="T289" s="43">
        <v>2.1941331528330221</v>
      </c>
      <c r="U289" s="43">
        <v>2.288249666466744</v>
      </c>
      <c r="V289" s="43">
        <v>2.2716684927478656</v>
      </c>
      <c r="W289" s="43">
        <v>2.514226820269414</v>
      </c>
      <c r="X289" s="43">
        <v>2.5312943797634113</v>
      </c>
      <c r="Y289" s="43">
        <v>2.445892739996296</v>
      </c>
      <c r="Z289" s="43">
        <v>2.4595305107321552</v>
      </c>
      <c r="AA289" s="43">
        <v>2.4584381606614052</v>
      </c>
      <c r="AB289" s="43">
        <v>2.2707924055291424</v>
      </c>
      <c r="AC289" s="43">
        <v>2.1778194263599913</v>
      </c>
      <c r="AD289" s="43">
        <v>2.4827222030563445</v>
      </c>
      <c r="AE289" s="43">
        <v>2.4558337851260683</v>
      </c>
      <c r="AF289" s="43">
        <v>2.4043260554212038</v>
      </c>
      <c r="AG289" s="43">
        <v>2.541055237908791</v>
      </c>
      <c r="AH289" s="43">
        <v>2.5471245664657687</v>
      </c>
      <c r="AI289" s="43">
        <v>2.5205491611957416</v>
      </c>
      <c r="AJ289" s="43">
        <v>2.4524972312448314</v>
      </c>
      <c r="AK289" s="43">
        <v>2.533357817092988</v>
      </c>
      <c r="AL289" s="43">
        <v>2.467359425610625</v>
      </c>
      <c r="AM289" s="43">
        <v>2.4933483613710856</v>
      </c>
      <c r="AN289" s="43">
        <v>2.3632985175981256</v>
      </c>
      <c r="AO289" s="43">
        <v>2.4445430134734156</v>
      </c>
      <c r="AP289" s="43">
        <v>2.3154567818061205</v>
      </c>
      <c r="AQ289" s="70">
        <v>2.2400322656504614</v>
      </c>
      <c r="AR289" s="47">
        <v>2.2507342469898064</v>
      </c>
      <c r="AU289" s="47"/>
      <c r="AV289" s="55"/>
    </row>
    <row r="290" spans="7:51" s="12" customFormat="1" x14ac:dyDescent="0.35">
      <c r="G290" s="1"/>
      <c r="H290" s="1"/>
      <c r="I290" s="176" t="s">
        <v>272</v>
      </c>
      <c r="J290" s="171">
        <v>0.7423195761021617</v>
      </c>
      <c r="K290" s="172">
        <v>1.1654877965818418</v>
      </c>
      <c r="L290" s="172">
        <v>0.95866416004607025</v>
      </c>
      <c r="M290" s="172">
        <v>1.0578910259740748</v>
      </c>
      <c r="N290" s="172">
        <v>1.3886352114374105</v>
      </c>
      <c r="O290" s="43">
        <v>1.629890515419445</v>
      </c>
      <c r="P290" s="43">
        <v>1.9961195247349939</v>
      </c>
      <c r="Q290" s="43">
        <v>2.1597659845491228</v>
      </c>
      <c r="R290" s="43">
        <v>2.0466663515709169</v>
      </c>
      <c r="S290" s="43">
        <v>2.2135964169714479</v>
      </c>
      <c r="T290" s="43">
        <v>2.4922255256700376</v>
      </c>
      <c r="U290" s="43">
        <v>2.3360159359509143</v>
      </c>
      <c r="V290" s="43">
        <v>2.5892249131949288</v>
      </c>
      <c r="W290" s="43">
        <v>1.484001122878305</v>
      </c>
      <c r="X290" s="43">
        <v>1.3189339095008241</v>
      </c>
      <c r="Y290" s="43">
        <v>0.70326111186809648</v>
      </c>
      <c r="Z290" s="43">
        <v>0.77634225791545208</v>
      </c>
      <c r="AA290" s="43">
        <v>0.78510172430755776</v>
      </c>
      <c r="AB290" s="43">
        <v>0.9280266183110657</v>
      </c>
      <c r="AC290" s="43">
        <v>1.226806341787396</v>
      </c>
      <c r="AD290" s="43">
        <v>1.2231003223166941</v>
      </c>
      <c r="AE290" s="43">
        <v>1.2066869356898182</v>
      </c>
      <c r="AF290" s="43">
        <v>1.4056665659338883</v>
      </c>
      <c r="AG290" s="43">
        <v>1.7377789552785468</v>
      </c>
      <c r="AH290" s="43">
        <v>2.4300481839079384</v>
      </c>
      <c r="AI290" s="43">
        <v>2.1533718455238637</v>
      </c>
      <c r="AJ290" s="43">
        <v>2.3230227187335251</v>
      </c>
      <c r="AK290" s="43">
        <v>2.0728612032565192</v>
      </c>
      <c r="AL290" s="43">
        <v>1.789322893245535</v>
      </c>
      <c r="AM290" s="43">
        <v>1.9535782988026269</v>
      </c>
      <c r="AN290" s="43">
        <v>1.8135384679572635</v>
      </c>
      <c r="AO290" s="43">
        <v>1.4324801099935554</v>
      </c>
      <c r="AP290" s="43">
        <v>1.3864810582176179</v>
      </c>
      <c r="AQ290" s="70">
        <v>1.4360130929562449</v>
      </c>
      <c r="AR290" s="47">
        <v>0.79855054492822652</v>
      </c>
      <c r="AU290" s="47"/>
      <c r="AV290" s="55"/>
    </row>
    <row r="291" spans="7:51" s="12" customFormat="1" x14ac:dyDescent="0.35">
      <c r="G291" s="1"/>
      <c r="H291" s="1"/>
      <c r="I291" s="176" t="s">
        <v>273</v>
      </c>
      <c r="J291" s="171">
        <v>0.56180479730524768</v>
      </c>
      <c r="K291" s="172">
        <v>0.54805830096570651</v>
      </c>
      <c r="L291" s="172">
        <v>0.54067072329199839</v>
      </c>
      <c r="M291" s="172">
        <v>0.52355652197073821</v>
      </c>
      <c r="N291" s="172">
        <v>0.55671800250769987</v>
      </c>
      <c r="O291" s="43">
        <v>0.5820118146325749</v>
      </c>
      <c r="P291" s="43">
        <v>0.58422302293492701</v>
      </c>
      <c r="Q291" s="43">
        <v>0.58116453984265337</v>
      </c>
      <c r="R291" s="43">
        <v>0.55939319812766142</v>
      </c>
      <c r="S291" s="43">
        <v>0.60430861100384725</v>
      </c>
      <c r="T291" s="43">
        <v>0.64989348132356917</v>
      </c>
      <c r="U291" s="43">
        <v>0.63434297037234499</v>
      </c>
      <c r="V291" s="43">
        <v>0.56786051828591466</v>
      </c>
      <c r="W291" s="43">
        <v>0.5090240958496689</v>
      </c>
      <c r="X291" s="43">
        <v>0.62201191605228978</v>
      </c>
      <c r="Y291" s="43">
        <v>0.60375472330319568</v>
      </c>
      <c r="Z291" s="43">
        <v>0.60893791348787751</v>
      </c>
      <c r="AA291" s="43">
        <v>0.60987603469059382</v>
      </c>
      <c r="AB291" s="43">
        <v>0.55782545976461628</v>
      </c>
      <c r="AC291" s="43">
        <v>0.49593377449410936</v>
      </c>
      <c r="AD291" s="43">
        <v>0.49337343508919063</v>
      </c>
      <c r="AE291" s="43">
        <v>0.50462806671044802</v>
      </c>
      <c r="AF291" s="43">
        <v>0.53977819659005699</v>
      </c>
      <c r="AG291" s="43">
        <v>0.47353358788652605</v>
      </c>
      <c r="AH291" s="43">
        <v>0.47139217049134929</v>
      </c>
      <c r="AI291" s="43">
        <v>0.46058106627311773</v>
      </c>
      <c r="AJ291" s="43">
        <v>0.47145829395088634</v>
      </c>
      <c r="AK291" s="43">
        <v>0.53489227709213572</v>
      </c>
      <c r="AL291" s="43">
        <v>0.50943128500878165</v>
      </c>
      <c r="AM291" s="43">
        <v>0.50025249801776894</v>
      </c>
      <c r="AN291" s="43">
        <v>0.44933284913807403</v>
      </c>
      <c r="AO291" s="43">
        <v>0.42215513407206812</v>
      </c>
      <c r="AP291" s="43">
        <v>0.40259065872203342</v>
      </c>
      <c r="AQ291" s="70">
        <v>0.38776550677367588</v>
      </c>
      <c r="AR291" s="47">
        <v>0.3340197190309046</v>
      </c>
      <c r="AU291" s="47"/>
      <c r="AV291" s="55"/>
    </row>
    <row r="292" spans="7:51" s="12" customFormat="1" x14ac:dyDescent="0.35">
      <c r="G292" s="1"/>
      <c r="H292" s="1"/>
      <c r="I292" s="176" t="s">
        <v>274</v>
      </c>
      <c r="J292" s="171">
        <v>1.6717232200453351</v>
      </c>
      <c r="K292" s="172">
        <v>1.6935199696631038</v>
      </c>
      <c r="L292" s="172">
        <v>1.8147977172876313</v>
      </c>
      <c r="M292" s="172">
        <v>1.6593608213577637</v>
      </c>
      <c r="N292" s="172">
        <v>1.7461076937926048</v>
      </c>
      <c r="O292" s="43">
        <v>1.7746650800654811</v>
      </c>
      <c r="P292" s="43">
        <v>1.7926905369421993</v>
      </c>
      <c r="Q292" s="43">
        <v>1.8298884141640008</v>
      </c>
      <c r="R292" s="43">
        <v>1.8155976839766215</v>
      </c>
      <c r="S292" s="43">
        <v>1.6083201829252656</v>
      </c>
      <c r="T292" s="43">
        <v>1.6735786801708978</v>
      </c>
      <c r="U292" s="43">
        <v>1.7042575875865809</v>
      </c>
      <c r="V292" s="43">
        <v>1.7943640841040764</v>
      </c>
      <c r="W292" s="43">
        <v>1.8334322837831625</v>
      </c>
      <c r="X292" s="43">
        <v>1.9601557970937868</v>
      </c>
      <c r="Y292" s="43">
        <v>1.9703693912747706</v>
      </c>
      <c r="Z292" s="43">
        <v>1.9320899765427939</v>
      </c>
      <c r="AA292" s="43">
        <v>2.1613100409335715</v>
      </c>
      <c r="AB292" s="43">
        <v>2.0519502280404498</v>
      </c>
      <c r="AC292" s="43">
        <v>1.9321067881072123</v>
      </c>
      <c r="AD292" s="43">
        <v>2.3697623180423228</v>
      </c>
      <c r="AE292" s="43">
        <v>2.3202418346761511</v>
      </c>
      <c r="AF292" s="43">
        <v>2.5260443545774676</v>
      </c>
      <c r="AG292" s="43">
        <v>2.3937697286705304</v>
      </c>
      <c r="AH292" s="43">
        <v>2.6928028766950489</v>
      </c>
      <c r="AI292" s="43">
        <v>2.9875795525316406</v>
      </c>
      <c r="AJ292" s="43">
        <v>2.7333908173633263</v>
      </c>
      <c r="AK292" s="43">
        <v>2.7613272851397848</v>
      </c>
      <c r="AL292" s="43">
        <v>3.0376272698097733</v>
      </c>
      <c r="AM292" s="43">
        <v>3.1077450710852963</v>
      </c>
      <c r="AN292" s="43">
        <v>2.885514055131706</v>
      </c>
      <c r="AO292" s="43">
        <v>2.8104443922192406</v>
      </c>
      <c r="AP292" s="43">
        <v>2.6901973256644696</v>
      </c>
      <c r="AQ292" s="70">
        <v>2.7008928228434264</v>
      </c>
      <c r="AR292" s="47">
        <v>2.4951115059341005</v>
      </c>
      <c r="AU292" s="47"/>
      <c r="AV292" s="55"/>
    </row>
    <row r="293" spans="7:51" s="12" customFormat="1" x14ac:dyDescent="0.35">
      <c r="G293" s="1"/>
      <c r="H293" s="1"/>
      <c r="I293" s="176" t="s">
        <v>275</v>
      </c>
      <c r="J293" s="171">
        <v>1.0579600069443438</v>
      </c>
      <c r="K293" s="172">
        <v>0.96716755008988131</v>
      </c>
      <c r="L293" s="172">
        <v>0.92889025670043135</v>
      </c>
      <c r="M293" s="172">
        <v>1.1003444886173592</v>
      </c>
      <c r="N293" s="172">
        <v>1.1351248090678128</v>
      </c>
      <c r="O293" s="43">
        <v>1.2757147883791726</v>
      </c>
      <c r="P293" s="43">
        <v>1.1970408652596536</v>
      </c>
      <c r="Q293" s="43">
        <v>1.2821506112507073</v>
      </c>
      <c r="R293" s="43">
        <v>1.2031304982071187</v>
      </c>
      <c r="S293" s="43">
        <v>1.2961259484190848</v>
      </c>
      <c r="T293" s="43">
        <v>1.2943420683307676</v>
      </c>
      <c r="U293" s="43">
        <v>1.2821814848863291</v>
      </c>
      <c r="V293" s="43">
        <v>1.2838807637755871</v>
      </c>
      <c r="W293" s="43">
        <v>1.2863345460991997</v>
      </c>
      <c r="X293" s="43">
        <v>1.2677411385113859</v>
      </c>
      <c r="Y293" s="43">
        <v>1.4007645445344465</v>
      </c>
      <c r="Z293" s="43">
        <v>1.3242933435399082</v>
      </c>
      <c r="AA293" s="43">
        <v>1.5935086895544046</v>
      </c>
      <c r="AB293" s="43">
        <v>1.4602893233053686</v>
      </c>
      <c r="AC293" s="43">
        <v>1.2206493647423624</v>
      </c>
      <c r="AD293" s="43">
        <v>1.2208561307245476</v>
      </c>
      <c r="AE293" s="43">
        <v>1.1631403578938975</v>
      </c>
      <c r="AF293" s="43">
        <v>1.2038080913599571</v>
      </c>
      <c r="AG293" s="43">
        <v>1.4908637503453601</v>
      </c>
      <c r="AH293" s="43">
        <v>1.4593946488284189</v>
      </c>
      <c r="AI293" s="43">
        <v>1.4578994641768459</v>
      </c>
      <c r="AJ293" s="43">
        <v>1.1623727005295021</v>
      </c>
      <c r="AK293" s="43">
        <v>1.1129004983704354</v>
      </c>
      <c r="AL293" s="43">
        <v>1.0785543719109096</v>
      </c>
      <c r="AM293" s="43">
        <v>1.1903986346919111</v>
      </c>
      <c r="AN293" s="43">
        <v>0.81907811551762022</v>
      </c>
      <c r="AO293" s="43">
        <v>0.92520183958108104</v>
      </c>
      <c r="AP293" s="43">
        <v>0.99483258184526946</v>
      </c>
      <c r="AQ293" s="70">
        <v>0.89533835648506011</v>
      </c>
      <c r="AR293" s="47">
        <v>0.93100622738009498</v>
      </c>
      <c r="AU293" s="47"/>
      <c r="AV293" s="55"/>
    </row>
    <row r="294" spans="7:51" s="12" customFormat="1" x14ac:dyDescent="0.35">
      <c r="G294" s="1"/>
      <c r="H294" s="1"/>
      <c r="I294" s="176" t="s">
        <v>276</v>
      </c>
      <c r="J294" s="171">
        <v>1.238189339085934</v>
      </c>
      <c r="K294" s="172">
        <v>1.1212852637664652</v>
      </c>
      <c r="L294" s="172">
        <v>1.2257599535384536</v>
      </c>
      <c r="M294" s="172">
        <v>1.2432136677864789</v>
      </c>
      <c r="N294" s="172">
        <v>1.3180933630578884</v>
      </c>
      <c r="O294" s="43">
        <v>1.393289686989867</v>
      </c>
      <c r="P294" s="43">
        <v>1.4322996938614134</v>
      </c>
      <c r="Q294" s="43">
        <v>1.5242632018612254</v>
      </c>
      <c r="R294" s="43">
        <v>1.5747990507179617</v>
      </c>
      <c r="S294" s="43">
        <v>1.6105118634918802</v>
      </c>
      <c r="T294" s="43">
        <v>1.5494166389880706</v>
      </c>
      <c r="U294" s="43">
        <v>1.5657112939432627</v>
      </c>
      <c r="V294" s="43">
        <v>1.710119390988867</v>
      </c>
      <c r="W294" s="43">
        <v>1.7894506555375713</v>
      </c>
      <c r="X294" s="43">
        <v>1.6316299384367525</v>
      </c>
      <c r="Y294" s="43">
        <v>1.8083819973485005</v>
      </c>
      <c r="Z294" s="43">
        <v>1.8415938237105667</v>
      </c>
      <c r="AA294" s="43">
        <v>1.7693784213472459</v>
      </c>
      <c r="AB294" s="43">
        <v>1.685847102176222</v>
      </c>
      <c r="AC294" s="43">
        <v>1.4640192312210509</v>
      </c>
      <c r="AD294" s="43">
        <v>1.3416352969125325</v>
      </c>
      <c r="AE294" s="43">
        <v>1.4670342277575572</v>
      </c>
      <c r="AF294" s="43">
        <v>1.666244911927953</v>
      </c>
      <c r="AG294" s="43">
        <v>1.7525686856180638</v>
      </c>
      <c r="AH294" s="43">
        <v>1.5982361532794076</v>
      </c>
      <c r="AI294" s="43">
        <v>1.4753352045448944</v>
      </c>
      <c r="AJ294" s="43">
        <v>1.3995872510556204</v>
      </c>
      <c r="AK294" s="43">
        <v>1.3863410441675101</v>
      </c>
      <c r="AL294" s="43">
        <v>1.3780658717361531</v>
      </c>
      <c r="AM294" s="43">
        <v>1.6582243053391872</v>
      </c>
      <c r="AN294" s="43">
        <v>1.6232630969916335</v>
      </c>
      <c r="AO294" s="43">
        <v>1.5057248173020799</v>
      </c>
      <c r="AP294" s="43">
        <v>1.3743737172871959</v>
      </c>
      <c r="AQ294" s="70">
        <v>1.4157718365293521</v>
      </c>
      <c r="AR294" s="47">
        <v>1.4752757212670662</v>
      </c>
      <c r="AU294" s="47"/>
      <c r="AV294" s="55"/>
    </row>
    <row r="295" spans="7:51" s="12" customFormat="1" x14ac:dyDescent="0.35">
      <c r="G295" s="1"/>
      <c r="H295" s="1"/>
      <c r="I295" s="176" t="s">
        <v>277</v>
      </c>
      <c r="J295" s="171">
        <v>1.3360376661172739</v>
      </c>
      <c r="K295" s="172">
        <v>1.4992885515082173</v>
      </c>
      <c r="L295" s="172">
        <v>1.5576011992689429</v>
      </c>
      <c r="M295" s="172">
        <v>1.7392328885219019</v>
      </c>
      <c r="N295" s="172">
        <v>1.5734370153197788</v>
      </c>
      <c r="O295" s="43">
        <v>1.3000924656614026</v>
      </c>
      <c r="P295" s="43">
        <v>1.3307570648696925</v>
      </c>
      <c r="Q295" s="43">
        <v>1.1947414144865263</v>
      </c>
      <c r="R295" s="43">
        <v>1.1103538215840789</v>
      </c>
      <c r="S295" s="43">
        <v>0.96956319935041779</v>
      </c>
      <c r="T295" s="43">
        <v>1.1326749428924832</v>
      </c>
      <c r="U295" s="43">
        <v>1.6196228273311513</v>
      </c>
      <c r="V295" s="43">
        <v>1.6318816546253982</v>
      </c>
      <c r="W295" s="43">
        <v>2.0740717740316721</v>
      </c>
      <c r="X295" s="43">
        <v>1.4417016293841767</v>
      </c>
      <c r="Y295" s="43">
        <v>1.2158672968713926</v>
      </c>
      <c r="Z295" s="43">
        <v>1.2893037722374125</v>
      </c>
      <c r="AA295" s="43">
        <v>1.3759592217087384</v>
      </c>
      <c r="AB295" s="43">
        <v>1.4901372337487477</v>
      </c>
      <c r="AC295" s="43">
        <v>1.2803006665955809</v>
      </c>
      <c r="AD295" s="43">
        <v>1.0949128757058175</v>
      </c>
      <c r="AE295" s="43">
        <v>0.98719465761052561</v>
      </c>
      <c r="AF295" s="43">
        <v>0.94386769198242693</v>
      </c>
      <c r="AG295" s="43">
        <v>1.1361880650101344</v>
      </c>
      <c r="AH295" s="43">
        <v>1.0228558590061008</v>
      </c>
      <c r="AI295" s="43">
        <v>0.90598714232359712</v>
      </c>
      <c r="AJ295" s="43">
        <v>1.0329499521205356</v>
      </c>
      <c r="AK295" s="43">
        <v>1.1979911303521058</v>
      </c>
      <c r="AL295" s="43">
        <v>1.2385128389607325</v>
      </c>
      <c r="AM295" s="43">
        <v>1.3148111012572028</v>
      </c>
      <c r="AN295" s="43">
        <v>1.1724640568441809</v>
      </c>
      <c r="AO295" s="43">
        <v>1.325441435946791</v>
      </c>
      <c r="AP295" s="43">
        <v>1.2903805277134408</v>
      </c>
      <c r="AQ295" s="70">
        <v>1.2179930873644929</v>
      </c>
      <c r="AR295" s="47">
        <v>1.2252697415162255</v>
      </c>
      <c r="AU295" s="47"/>
      <c r="AV295" s="55"/>
    </row>
    <row r="296" spans="7:51" s="12" customFormat="1" x14ac:dyDescent="0.35">
      <c r="G296" s="1"/>
      <c r="H296" s="1"/>
      <c r="I296" s="169" t="s">
        <v>278</v>
      </c>
      <c r="J296" s="171">
        <v>0</v>
      </c>
      <c r="K296" s="172">
        <v>0</v>
      </c>
      <c r="L296" s="172">
        <v>2.5999999999999998E-4</v>
      </c>
      <c r="M296" s="172">
        <v>3.8999999999999978E-4</v>
      </c>
      <c r="N296" s="172">
        <v>1.287454209679955E-2</v>
      </c>
      <c r="O296" s="43">
        <v>4.0560931991860186E-2</v>
      </c>
      <c r="P296" s="43">
        <v>8.7932176074552532E-2</v>
      </c>
      <c r="Q296" s="43">
        <v>0.13990818919593231</v>
      </c>
      <c r="R296" s="43">
        <v>0.1916241176671965</v>
      </c>
      <c r="S296" s="43">
        <v>0.22799064317961171</v>
      </c>
      <c r="T296" s="43">
        <v>0.26901492742284994</v>
      </c>
      <c r="U296" s="43">
        <v>0.32182317277856964</v>
      </c>
      <c r="V296" s="43">
        <v>0.38930061455895992</v>
      </c>
      <c r="W296" s="43">
        <v>0.45899228686336929</v>
      </c>
      <c r="X296" s="43">
        <v>0.56175788974537499</v>
      </c>
      <c r="Y296" s="43">
        <v>0.67307016182224</v>
      </c>
      <c r="Z296" s="43">
        <v>0.78354756787354063</v>
      </c>
      <c r="AA296" s="43">
        <v>0.84973736139807776</v>
      </c>
      <c r="AB296" s="43">
        <v>0.94029011540545371</v>
      </c>
      <c r="AC296" s="43">
        <v>1.0112288164315539</v>
      </c>
      <c r="AD296" s="43">
        <v>1.0373267482913699</v>
      </c>
      <c r="AE296" s="43">
        <v>1.08420404364941</v>
      </c>
      <c r="AF296" s="43">
        <v>1.1202338899359598</v>
      </c>
      <c r="AG296" s="43">
        <v>1.1634615350306554</v>
      </c>
      <c r="AH296" s="43">
        <v>1.2033258293087978</v>
      </c>
      <c r="AI296" s="43">
        <v>1.2217583965862309</v>
      </c>
      <c r="AJ296" s="43">
        <v>1.2420348800660836</v>
      </c>
      <c r="AK296" s="43">
        <v>1.2763880373690459</v>
      </c>
      <c r="AL296" s="43">
        <v>1.3072730740420127</v>
      </c>
      <c r="AM296" s="43">
        <v>1.3192742454204247</v>
      </c>
      <c r="AN296" s="43">
        <v>1.3216508147774508</v>
      </c>
      <c r="AO296" s="43">
        <v>1.5903430407082371</v>
      </c>
      <c r="AP296" s="43">
        <v>1.4737778058645481</v>
      </c>
      <c r="AQ296" s="70">
        <v>1.1184060488627388</v>
      </c>
      <c r="AR296" s="47">
        <v>1.0426128550358098</v>
      </c>
      <c r="AU296" s="47"/>
      <c r="AV296" s="55"/>
    </row>
    <row r="297" spans="7:51" s="12" customFormat="1" x14ac:dyDescent="0.35">
      <c r="G297" s="1"/>
      <c r="H297" s="1"/>
      <c r="I297" s="176" t="s">
        <v>279</v>
      </c>
      <c r="J297" s="171">
        <v>0.13703238066476686</v>
      </c>
      <c r="K297" s="172">
        <v>0.13446932498430295</v>
      </c>
      <c r="L297" s="172">
        <v>0.14004211776825112</v>
      </c>
      <c r="M297" s="172">
        <v>0.1385816945822147</v>
      </c>
      <c r="N297" s="172">
        <v>0.13858839113848226</v>
      </c>
      <c r="O297" s="43">
        <v>0.13956329021163644</v>
      </c>
      <c r="P297" s="43">
        <v>0.13787930136597468</v>
      </c>
      <c r="Q297" s="43">
        <v>0.14048910407939416</v>
      </c>
      <c r="R297" s="43">
        <v>0.13177361571775084</v>
      </c>
      <c r="S297" s="43">
        <v>0.12654182747755971</v>
      </c>
      <c r="T297" s="43">
        <v>0.11957005586918959</v>
      </c>
      <c r="U297" s="43">
        <v>0.11668552222783792</v>
      </c>
      <c r="V297" s="43">
        <v>0.12266483264593984</v>
      </c>
      <c r="W297" s="43">
        <v>0.12342106566985125</v>
      </c>
      <c r="X297" s="43">
        <v>0.11681034209912465</v>
      </c>
      <c r="Y297" s="43">
        <v>0.11775397763659341</v>
      </c>
      <c r="Z297" s="43">
        <v>0.10941254254495064</v>
      </c>
      <c r="AA297" s="43">
        <v>0.11523222611642515</v>
      </c>
      <c r="AB297" s="43">
        <v>0.12896355628503312</v>
      </c>
      <c r="AC297" s="43">
        <v>0.13027915981452315</v>
      </c>
      <c r="AD297" s="43">
        <v>0.13450771160476688</v>
      </c>
      <c r="AE297" s="43">
        <v>0.12910743648921769</v>
      </c>
      <c r="AF297" s="43">
        <v>0.13269087006216246</v>
      </c>
      <c r="AG297" s="43">
        <v>0.13833840391915908</v>
      </c>
      <c r="AH297" s="43">
        <v>0.13554774059537789</v>
      </c>
      <c r="AI297" s="43">
        <v>0.14635968124049287</v>
      </c>
      <c r="AJ297" s="43">
        <v>0.1575175684333173</v>
      </c>
      <c r="AK297" s="43">
        <v>0.15305129484811986</v>
      </c>
      <c r="AL297" s="43">
        <v>0.17988175241549215</v>
      </c>
      <c r="AM297" s="43">
        <v>0.17830453645810485</v>
      </c>
      <c r="AN297" s="43">
        <v>0.16377531073665724</v>
      </c>
      <c r="AO297" s="43">
        <v>0.17801373811330976</v>
      </c>
      <c r="AP297" s="43">
        <v>0.18864927240162993</v>
      </c>
      <c r="AQ297" s="70">
        <v>0.1929746763616754</v>
      </c>
      <c r="AR297" s="47">
        <v>0.21584137399018072</v>
      </c>
      <c r="AU297" s="47"/>
      <c r="AV297" s="55"/>
    </row>
    <row r="298" spans="7:51" s="12" customFormat="1" x14ac:dyDescent="0.35">
      <c r="G298" s="1"/>
      <c r="H298" s="1"/>
      <c r="I298" s="185" t="s">
        <v>280</v>
      </c>
      <c r="J298" s="186">
        <f t="shared" ref="J298:AR298" si="1">SUM(J289:J297)</f>
        <v>9.4776988379006539</v>
      </c>
      <c r="K298" s="187">
        <f t="shared" si="1"/>
        <v>9.9986036161477134</v>
      </c>
      <c r="L298" s="187">
        <f t="shared" si="1"/>
        <v>9.6577120993695758</v>
      </c>
      <c r="M298" s="187">
        <f t="shared" si="1"/>
        <v>9.8129892999899901</v>
      </c>
      <c r="N298" s="187">
        <f t="shared" si="1"/>
        <v>10.08697498219291</v>
      </c>
      <c r="O298" s="188">
        <f t="shared" si="1"/>
        <v>10.361460467071472</v>
      </c>
      <c r="P298" s="188">
        <f t="shared" si="1"/>
        <v>10.919745687615324</v>
      </c>
      <c r="Q298" s="188">
        <f t="shared" si="1"/>
        <v>11.022202763822275</v>
      </c>
      <c r="R298" s="188">
        <f t="shared" si="1"/>
        <v>10.763983090833943</v>
      </c>
      <c r="S298" s="188">
        <f t="shared" si="1"/>
        <v>10.882751846730415</v>
      </c>
      <c r="T298" s="188">
        <f t="shared" si="1"/>
        <v>11.374849473500888</v>
      </c>
      <c r="U298" s="188">
        <f t="shared" si="1"/>
        <v>11.868890461543737</v>
      </c>
      <c r="V298" s="188">
        <f t="shared" si="1"/>
        <v>12.36096526492754</v>
      </c>
      <c r="W298" s="188">
        <f t="shared" si="1"/>
        <v>12.072954650982213</v>
      </c>
      <c r="X298" s="188">
        <f t="shared" si="1"/>
        <v>11.452036940587126</v>
      </c>
      <c r="Y298" s="188">
        <f t="shared" si="1"/>
        <v>10.93911594465553</v>
      </c>
      <c r="Z298" s="188">
        <f t="shared" si="1"/>
        <v>11.125051708584657</v>
      </c>
      <c r="AA298" s="188">
        <f t="shared" si="1"/>
        <v>11.718541880718021</v>
      </c>
      <c r="AB298" s="188">
        <f t="shared" si="1"/>
        <v>11.514122042566099</v>
      </c>
      <c r="AC298" s="188">
        <f t="shared" si="1"/>
        <v>10.93914356955378</v>
      </c>
      <c r="AD298" s="188">
        <f t="shared" si="1"/>
        <v>11.398197041743588</v>
      </c>
      <c r="AE298" s="188">
        <f t="shared" si="1"/>
        <v>11.318071345603094</v>
      </c>
      <c r="AF298" s="188">
        <f t="shared" si="1"/>
        <v>11.942660627791078</v>
      </c>
      <c r="AG298" s="188">
        <f t="shared" si="1"/>
        <v>12.827557949667767</v>
      </c>
      <c r="AH298" s="188">
        <f t="shared" si="1"/>
        <v>13.560728028578206</v>
      </c>
      <c r="AI298" s="188">
        <f t="shared" si="1"/>
        <v>13.329421514396426</v>
      </c>
      <c r="AJ298" s="188">
        <f t="shared" si="1"/>
        <v>12.974831413497629</v>
      </c>
      <c r="AK298" s="188">
        <f t="shared" si="1"/>
        <v>13.029110587688647</v>
      </c>
      <c r="AL298" s="188">
        <f t="shared" si="1"/>
        <v>12.986028782740012</v>
      </c>
      <c r="AM298" s="188">
        <f t="shared" si="1"/>
        <v>13.715937052443611</v>
      </c>
      <c r="AN298" s="188">
        <f t="shared" si="1"/>
        <v>12.611915284692712</v>
      </c>
      <c r="AO298" s="188">
        <f t="shared" si="1"/>
        <v>12.634347521409778</v>
      </c>
      <c r="AP298" s="188">
        <f t="shared" si="1"/>
        <v>12.116739729522324</v>
      </c>
      <c r="AQ298" s="189">
        <f t="shared" si="1"/>
        <v>11.605187693827128</v>
      </c>
      <c r="AR298" s="189">
        <f t="shared" si="1"/>
        <v>10.768421936072414</v>
      </c>
      <c r="AU298" s="47"/>
      <c r="AV298" s="55"/>
      <c r="AX298" s="47"/>
      <c r="AY298" s="47"/>
    </row>
    <row r="299" spans="7:51" s="12" customFormat="1" x14ac:dyDescent="0.35">
      <c r="G299" s="1"/>
      <c r="H299" s="1"/>
      <c r="I299" s="169"/>
      <c r="J299" s="1"/>
      <c r="K299" s="1"/>
      <c r="L299" s="1"/>
      <c r="M299" s="1"/>
      <c r="N299" s="1"/>
      <c r="AQ299" s="47"/>
    </row>
    <row r="300" spans="7:51" s="12" customFormat="1" x14ac:dyDescent="0.35">
      <c r="G300" s="1"/>
      <c r="H300" s="1"/>
      <c r="I300" s="169"/>
      <c r="J300" s="173"/>
      <c r="K300" s="173"/>
      <c r="L300" s="173"/>
      <c r="M300" s="173"/>
      <c r="N300" s="173"/>
      <c r="O300" s="45"/>
      <c r="P300" s="45"/>
      <c r="Q300" s="45"/>
      <c r="R300" s="45"/>
      <c r="S300" s="45"/>
      <c r="T300" s="45"/>
      <c r="U300" s="45"/>
      <c r="V300" s="45"/>
      <c r="W300" s="45"/>
      <c r="X300" s="45"/>
      <c r="Y300" s="45"/>
      <c r="Z300" s="45"/>
      <c r="AA300" s="45"/>
      <c r="AB300" s="45"/>
      <c r="AC300" s="45"/>
      <c r="AD300" s="45"/>
      <c r="AE300" s="45"/>
      <c r="AF300" s="45"/>
      <c r="AG300" s="45"/>
      <c r="AH300" s="45"/>
      <c r="AI300" s="45"/>
      <c r="AJ300" s="45"/>
      <c r="AK300" s="45"/>
      <c r="AL300" s="45"/>
      <c r="AM300" s="45"/>
      <c r="AN300" s="45"/>
      <c r="AO300" s="45"/>
      <c r="AP300" s="45"/>
      <c r="AQ300" s="45"/>
    </row>
    <row r="301" spans="7:51" s="12" customFormat="1" x14ac:dyDescent="0.35">
      <c r="G301" s="1"/>
      <c r="H301" s="1"/>
      <c r="I301" s="169"/>
      <c r="J301" s="173"/>
      <c r="K301" s="173"/>
      <c r="L301" s="173"/>
      <c r="M301" s="173"/>
      <c r="N301" s="173"/>
      <c r="O301" s="45"/>
      <c r="P301" s="45"/>
      <c r="Q301" s="45"/>
      <c r="R301" s="45"/>
      <c r="S301" s="45"/>
      <c r="T301" s="45"/>
      <c r="U301" s="45"/>
      <c r="V301" s="45"/>
      <c r="W301" s="45"/>
      <c r="X301" s="45"/>
      <c r="Y301" s="45"/>
      <c r="Z301" s="45"/>
      <c r="AA301" s="45"/>
      <c r="AB301" s="45"/>
      <c r="AC301" s="45"/>
      <c r="AD301" s="45"/>
      <c r="AE301" s="45"/>
      <c r="AF301" s="45"/>
      <c r="AG301" s="45"/>
      <c r="AH301" s="45"/>
      <c r="AI301" s="45"/>
      <c r="AJ301" s="45"/>
      <c r="AK301" s="45"/>
      <c r="AL301" s="45"/>
      <c r="AM301" s="45"/>
      <c r="AN301" s="45"/>
      <c r="AO301" s="45"/>
      <c r="AP301" s="48"/>
      <c r="AQ301" s="48"/>
    </row>
    <row r="302" spans="7:51" s="12" customFormat="1" x14ac:dyDescent="0.35">
      <c r="G302" s="1"/>
      <c r="H302" s="1"/>
      <c r="I302" s="169"/>
      <c r="J302" s="173"/>
      <c r="K302" s="173"/>
      <c r="L302" s="173"/>
      <c r="M302" s="173"/>
      <c r="N302" s="173"/>
      <c r="O302" s="45"/>
      <c r="P302" s="45"/>
      <c r="Q302" s="45"/>
      <c r="R302" s="45"/>
      <c r="S302" s="45"/>
      <c r="T302" s="45"/>
      <c r="U302" s="45"/>
      <c r="V302" s="45"/>
      <c r="W302" s="45"/>
      <c r="X302" s="45"/>
      <c r="Y302" s="45"/>
      <c r="Z302" s="45"/>
      <c r="AA302" s="45"/>
      <c r="AB302" s="45"/>
      <c r="AC302" s="45"/>
      <c r="AD302" s="45"/>
      <c r="AE302" s="45"/>
      <c r="AF302" s="45"/>
      <c r="AG302" s="45"/>
      <c r="AH302" s="45"/>
      <c r="AI302" s="45"/>
      <c r="AJ302" s="45"/>
      <c r="AK302" s="45"/>
      <c r="AL302" s="45"/>
      <c r="AM302" s="45"/>
      <c r="AN302" s="45"/>
      <c r="AO302" s="45"/>
      <c r="AP302" s="45"/>
      <c r="AQ302" s="48"/>
    </row>
    <row r="303" spans="7:51" s="12" customFormat="1" x14ac:dyDescent="0.35">
      <c r="J303" s="45"/>
      <c r="K303" s="45"/>
      <c r="L303" s="45"/>
      <c r="M303" s="45"/>
      <c r="N303" s="45"/>
      <c r="O303" s="45"/>
      <c r="P303" s="45"/>
      <c r="Q303" s="45"/>
      <c r="R303" s="45"/>
      <c r="S303" s="45"/>
      <c r="T303" s="45"/>
      <c r="U303" s="45"/>
      <c r="V303" s="45"/>
      <c r="W303" s="45"/>
      <c r="X303" s="45"/>
      <c r="Y303" s="45"/>
      <c r="Z303" s="45"/>
      <c r="AA303" s="45"/>
      <c r="AB303" s="45"/>
      <c r="AC303" s="45"/>
      <c r="AD303" s="45"/>
      <c r="AE303" s="45"/>
      <c r="AF303" s="45"/>
      <c r="AG303" s="45"/>
      <c r="AH303" s="45"/>
      <c r="AI303" s="45"/>
      <c r="AJ303" s="45"/>
      <c r="AK303" s="45"/>
      <c r="AL303" s="45"/>
      <c r="AM303" s="45"/>
      <c r="AN303" s="45"/>
      <c r="AO303" s="45"/>
      <c r="AP303" s="45"/>
      <c r="AQ303" s="45"/>
    </row>
    <row r="304" spans="7:51" s="12" customFormat="1" x14ac:dyDescent="0.35">
      <c r="J304" s="45"/>
      <c r="K304" s="45"/>
      <c r="L304" s="45"/>
      <c r="M304" s="45"/>
      <c r="N304" s="45"/>
      <c r="O304" s="45"/>
      <c r="P304" s="45"/>
      <c r="Q304" s="45"/>
      <c r="R304" s="45"/>
      <c r="S304" s="45"/>
      <c r="T304" s="45"/>
      <c r="U304" s="45"/>
      <c r="V304" s="45"/>
      <c r="W304" s="45"/>
      <c r="X304" s="45"/>
      <c r="Y304" s="45"/>
      <c r="Z304" s="45"/>
      <c r="AA304" s="45"/>
      <c r="AB304" s="45"/>
      <c r="AC304" s="45"/>
      <c r="AD304" s="45"/>
      <c r="AE304" s="45"/>
      <c r="AF304" s="45"/>
      <c r="AG304" s="45"/>
      <c r="AH304" s="45"/>
      <c r="AI304" s="45"/>
      <c r="AJ304" s="45"/>
      <c r="AK304" s="45"/>
      <c r="AL304" s="45"/>
      <c r="AM304" s="45"/>
      <c r="AN304" s="45"/>
      <c r="AO304" s="45"/>
      <c r="AP304" s="45"/>
      <c r="AQ304" s="45"/>
    </row>
    <row r="305" spans="1:47" s="12" customFormat="1" x14ac:dyDescent="0.35">
      <c r="J305" s="45"/>
      <c r="K305" s="45"/>
      <c r="L305" s="45"/>
      <c r="M305" s="45"/>
      <c r="N305" s="45"/>
      <c r="O305" s="45"/>
      <c r="P305" s="45"/>
      <c r="Q305" s="45"/>
      <c r="R305" s="45"/>
      <c r="S305" s="45"/>
      <c r="T305" s="45"/>
      <c r="U305" s="45"/>
      <c r="V305" s="45"/>
      <c r="W305" s="45"/>
      <c r="X305" s="45"/>
      <c r="Y305" s="45"/>
      <c r="Z305" s="45"/>
      <c r="AA305" s="45"/>
      <c r="AB305" s="45"/>
      <c r="AC305" s="45"/>
      <c r="AD305" s="45"/>
      <c r="AE305" s="45"/>
      <c r="AF305" s="45"/>
      <c r="AG305" s="45"/>
      <c r="AH305" s="45"/>
      <c r="AI305" s="45"/>
      <c r="AJ305" s="45"/>
      <c r="AK305" s="45"/>
      <c r="AL305" s="45"/>
      <c r="AM305" s="45"/>
      <c r="AN305" s="45"/>
      <c r="AO305" s="45"/>
      <c r="AP305" s="45"/>
      <c r="AQ305" s="45"/>
    </row>
    <row r="306" spans="1:47" s="12" customFormat="1" x14ac:dyDescent="0.35">
      <c r="J306" s="45"/>
      <c r="K306" s="45"/>
      <c r="L306" s="45"/>
      <c r="M306" s="45"/>
      <c r="N306" s="45"/>
      <c r="O306" s="45"/>
      <c r="P306" s="45"/>
      <c r="Q306" s="45"/>
      <c r="R306" s="45"/>
      <c r="S306" s="45"/>
      <c r="T306" s="45"/>
      <c r="U306" s="45"/>
      <c r="V306" s="45"/>
      <c r="W306" s="45"/>
      <c r="X306" s="45"/>
      <c r="Y306" s="45"/>
      <c r="Z306" s="45"/>
      <c r="AA306" s="45"/>
      <c r="AB306" s="45"/>
      <c r="AC306" s="45"/>
      <c r="AD306" s="45"/>
      <c r="AE306" s="45"/>
      <c r="AF306" s="45"/>
      <c r="AG306" s="45"/>
      <c r="AH306" s="45"/>
      <c r="AI306" s="45"/>
      <c r="AJ306" s="45"/>
      <c r="AK306" s="45"/>
      <c r="AL306" s="45"/>
      <c r="AM306" s="45"/>
      <c r="AN306" s="45"/>
      <c r="AO306" s="45"/>
      <c r="AP306" s="45"/>
      <c r="AQ306" s="45"/>
    </row>
    <row r="307" spans="1:47" s="12" customFormat="1" x14ac:dyDescent="0.35">
      <c r="J307" s="45"/>
      <c r="K307" s="45"/>
      <c r="L307" s="45"/>
      <c r="M307" s="45"/>
      <c r="N307" s="45"/>
      <c r="O307" s="45"/>
      <c r="P307" s="45"/>
      <c r="Q307" s="45"/>
      <c r="R307" s="45"/>
      <c r="S307" s="45"/>
      <c r="T307" s="45"/>
      <c r="U307" s="45"/>
      <c r="V307" s="45"/>
      <c r="W307" s="45"/>
      <c r="X307" s="45"/>
      <c r="Y307" s="45"/>
      <c r="Z307" s="45"/>
      <c r="AA307" s="45"/>
      <c r="AB307" s="45"/>
      <c r="AC307" s="45"/>
      <c r="AD307" s="45"/>
      <c r="AE307" s="45"/>
      <c r="AF307" s="45"/>
      <c r="AG307" s="45"/>
      <c r="AH307" s="45"/>
      <c r="AI307" s="45"/>
      <c r="AJ307" s="45"/>
      <c r="AK307" s="45"/>
      <c r="AL307" s="45"/>
      <c r="AM307" s="45"/>
      <c r="AN307" s="45"/>
      <c r="AO307" s="45"/>
      <c r="AP307" s="45"/>
      <c r="AQ307" s="45"/>
    </row>
    <row r="308" spans="1:47" s="4" customFormat="1" x14ac:dyDescent="0.35">
      <c r="A308" s="3" t="s">
        <v>68</v>
      </c>
      <c r="B308" s="4" t="s">
        <v>72</v>
      </c>
    </row>
    <row r="309" spans="1:47" s="12" customFormat="1" x14ac:dyDescent="0.35">
      <c r="A309" s="166"/>
      <c r="I309" s="84"/>
    </row>
    <row r="310" spans="1:47" s="12" customFormat="1" x14ac:dyDescent="0.35">
      <c r="A310" s="168"/>
      <c r="I310" s="46" t="s">
        <v>183</v>
      </c>
    </row>
    <row r="311" spans="1:47" s="12" customFormat="1" x14ac:dyDescent="0.35">
      <c r="I311"/>
      <c r="J311" s="26">
        <v>1990</v>
      </c>
      <c r="K311" s="26">
        <v>1991</v>
      </c>
      <c r="L311" s="26">
        <v>1992</v>
      </c>
      <c r="M311" s="26">
        <v>1993</v>
      </c>
      <c r="N311" s="26">
        <v>1994</v>
      </c>
      <c r="O311" s="26">
        <v>1995</v>
      </c>
      <c r="P311" s="26">
        <v>1996</v>
      </c>
      <c r="Q311" s="26">
        <v>1997</v>
      </c>
      <c r="R311" s="26">
        <v>1998</v>
      </c>
      <c r="S311" s="26">
        <v>1999</v>
      </c>
      <c r="T311" s="26">
        <v>2000</v>
      </c>
      <c r="U311" s="26">
        <v>2001</v>
      </c>
      <c r="V311" s="26">
        <v>2002</v>
      </c>
      <c r="W311" s="26">
        <v>2003</v>
      </c>
      <c r="X311" s="26">
        <v>2004</v>
      </c>
      <c r="Y311" s="26">
        <v>2005</v>
      </c>
      <c r="Z311" s="26">
        <v>2006</v>
      </c>
      <c r="AA311" s="26">
        <v>2007</v>
      </c>
      <c r="AB311" s="26">
        <v>2008</v>
      </c>
      <c r="AC311" s="26">
        <v>2009</v>
      </c>
      <c r="AD311" s="26">
        <v>2010</v>
      </c>
      <c r="AE311" s="26">
        <v>2011</v>
      </c>
      <c r="AF311" s="26">
        <v>2012</v>
      </c>
      <c r="AG311" s="26">
        <v>2013</v>
      </c>
      <c r="AH311" s="26">
        <v>2014</v>
      </c>
      <c r="AI311" s="26">
        <v>2015</v>
      </c>
      <c r="AJ311" s="26">
        <v>2016</v>
      </c>
      <c r="AK311" s="26">
        <v>2017</v>
      </c>
      <c r="AL311" s="26">
        <v>2018</v>
      </c>
      <c r="AM311" s="26">
        <v>2019</v>
      </c>
      <c r="AN311" s="26">
        <v>2020</v>
      </c>
      <c r="AO311" s="26">
        <v>2021</v>
      </c>
      <c r="AP311" s="26">
        <v>2022</v>
      </c>
      <c r="AQ311" s="46">
        <v>2023</v>
      </c>
      <c r="AR311" s="26">
        <v>2024</v>
      </c>
      <c r="AT311" s="44"/>
      <c r="AU311" s="48"/>
    </row>
    <row r="312" spans="1:47" s="12" customFormat="1" x14ac:dyDescent="0.35">
      <c r="I312" t="s">
        <v>281</v>
      </c>
      <c r="J312" s="23">
        <v>0.62698148033261258</v>
      </c>
      <c r="K312" s="23">
        <v>0.53149481134396637</v>
      </c>
      <c r="L312" s="23">
        <v>0.44812425526500199</v>
      </c>
      <c r="M312" s="23">
        <v>0.42093291709474501</v>
      </c>
      <c r="N312" s="23">
        <v>0.43454491738212375</v>
      </c>
      <c r="O312" s="23">
        <v>0.42790017736734198</v>
      </c>
      <c r="P312" s="23">
        <v>0.43458084959204046</v>
      </c>
      <c r="Q312" s="23">
        <v>0.4551561846392238</v>
      </c>
      <c r="R312" s="23">
        <v>0.47084828864992839</v>
      </c>
      <c r="S312" s="23">
        <v>0.47725758675227992</v>
      </c>
      <c r="T312" s="23">
        <v>0.56030924449005703</v>
      </c>
      <c r="U312" s="23">
        <v>0.52529728610920212</v>
      </c>
      <c r="V312" s="23">
        <v>0.49467508852031083</v>
      </c>
      <c r="W312" s="23">
        <v>0.5209514936123103</v>
      </c>
      <c r="X312" s="23">
        <v>0.543816400242638</v>
      </c>
      <c r="Y312" s="23">
        <v>0.50762463040645367</v>
      </c>
      <c r="Z312" s="23">
        <v>0.51219219561865836</v>
      </c>
      <c r="AA312" s="23">
        <v>0.42977601705781832</v>
      </c>
      <c r="AB312" s="23">
        <v>0.40080322719234118</v>
      </c>
      <c r="AC312" s="23">
        <v>0.5013653411215836</v>
      </c>
      <c r="AD312" s="23">
        <v>0.44362837465340993</v>
      </c>
      <c r="AE312" s="23">
        <v>0.44237785447467176</v>
      </c>
      <c r="AF312" s="23">
        <v>0.45044797099342221</v>
      </c>
      <c r="AG312" s="23">
        <v>0.43058423050931516</v>
      </c>
      <c r="AH312" s="23">
        <v>0.45735587967676344</v>
      </c>
      <c r="AI312" s="23">
        <v>0.47672229141792988</v>
      </c>
      <c r="AJ312" s="23">
        <v>0.44766859317870117</v>
      </c>
      <c r="AK312" s="23">
        <v>0.46313231940259819</v>
      </c>
      <c r="AL312" s="23">
        <v>0.4592588804474349</v>
      </c>
      <c r="AM312" s="23">
        <v>0.45061237381860852</v>
      </c>
      <c r="AN312" s="23">
        <v>0.47333649915089182</v>
      </c>
      <c r="AO312" s="23">
        <v>0.46844435733772188</v>
      </c>
      <c r="AP312" s="23">
        <v>0.44151014851780884</v>
      </c>
      <c r="AQ312" s="23">
        <v>0.46015138822581148</v>
      </c>
      <c r="AR312" s="44">
        <v>0.46678399504100371</v>
      </c>
      <c r="AT312" s="44"/>
      <c r="AU312" s="48"/>
    </row>
    <row r="313" spans="1:47" s="12" customFormat="1" x14ac:dyDescent="0.35">
      <c r="I313" t="s">
        <v>282</v>
      </c>
      <c r="J313" s="23">
        <v>0.80411267530437525</v>
      </c>
      <c r="K313" s="23">
        <v>0.80777725874077078</v>
      </c>
      <c r="L313" s="23">
        <v>0.92773471904497196</v>
      </c>
      <c r="M313" s="23">
        <v>0.67259267999912853</v>
      </c>
      <c r="N313" s="23">
        <v>0.8956397562862809</v>
      </c>
      <c r="O313" s="23">
        <v>0.81254950092313138</v>
      </c>
      <c r="P313" s="23">
        <v>0.71964109172306834</v>
      </c>
      <c r="Q313" s="23">
        <v>0.70411955146464134</v>
      </c>
      <c r="R313" s="23">
        <v>0.72717647675480035</v>
      </c>
      <c r="S313" s="23">
        <v>0.72221467705313125</v>
      </c>
      <c r="T313" s="23">
        <v>0.75218892945921956</v>
      </c>
      <c r="U313" s="23">
        <v>0.76407343049237331</v>
      </c>
      <c r="V313" s="23">
        <v>0.75079818271144849</v>
      </c>
      <c r="W313" s="23">
        <v>0.87496442639815419</v>
      </c>
      <c r="X313" s="23">
        <v>0.94387801380142566</v>
      </c>
      <c r="Y313" s="23">
        <v>0.90667172119449635</v>
      </c>
      <c r="Z313" s="23">
        <v>0.81270526119234099</v>
      </c>
      <c r="AA313" s="23">
        <v>0.79258185897312539</v>
      </c>
      <c r="AB313" s="23">
        <v>0.80062208124480894</v>
      </c>
      <c r="AC313" s="23">
        <v>0.74899603268169168</v>
      </c>
      <c r="AD313" s="23">
        <v>0.79964755771545959</v>
      </c>
      <c r="AE313" s="23">
        <v>0.76812231245694029</v>
      </c>
      <c r="AF313" s="23">
        <v>0.84471290265416188</v>
      </c>
      <c r="AG313" s="23">
        <v>0.851276858887415</v>
      </c>
      <c r="AH313" s="23">
        <v>0.89435421024251238</v>
      </c>
      <c r="AI313" s="23">
        <v>0.94687742846718581</v>
      </c>
      <c r="AJ313" s="23">
        <v>0.92718906616111496</v>
      </c>
      <c r="AK313" s="23">
        <v>0.98142751403416328</v>
      </c>
      <c r="AL313" s="23">
        <v>0.93877225136042208</v>
      </c>
      <c r="AM313" s="23">
        <v>1.1225084145148154</v>
      </c>
      <c r="AN313" s="23">
        <v>1.0303978422545135</v>
      </c>
      <c r="AO313" s="23">
        <v>1.0498667840172626</v>
      </c>
      <c r="AP313" s="23">
        <v>1.2030740870968912</v>
      </c>
      <c r="AQ313" s="23">
        <v>1.0713312492438911</v>
      </c>
      <c r="AR313" s="44">
        <v>0.99554424124892538</v>
      </c>
      <c r="AT313" s="44"/>
      <c r="AU313" s="48"/>
    </row>
    <row r="314" spans="1:47" s="12" customFormat="1" x14ac:dyDescent="0.35">
      <c r="J314" s="57">
        <f t="shared" ref="J314:AR314" si="2">SUM(J312:J313)</f>
        <v>1.4310941556369878</v>
      </c>
      <c r="K314" s="57">
        <f t="shared" si="2"/>
        <v>1.3392720700847371</v>
      </c>
      <c r="L314" s="57">
        <f t="shared" si="2"/>
        <v>1.3758589743099741</v>
      </c>
      <c r="M314" s="57">
        <f t="shared" si="2"/>
        <v>1.0935255970938735</v>
      </c>
      <c r="N314" s="57">
        <f t="shared" si="2"/>
        <v>1.3301846736684046</v>
      </c>
      <c r="O314" s="57">
        <f t="shared" si="2"/>
        <v>1.2404496782904735</v>
      </c>
      <c r="P314" s="57">
        <f t="shared" si="2"/>
        <v>1.1542219413151087</v>
      </c>
      <c r="Q314" s="57">
        <f t="shared" si="2"/>
        <v>1.159275736103865</v>
      </c>
      <c r="R314" s="57">
        <f t="shared" si="2"/>
        <v>1.1980247654047287</v>
      </c>
      <c r="S314" s="57">
        <f t="shared" si="2"/>
        <v>1.1994722638054112</v>
      </c>
      <c r="T314" s="57">
        <f t="shared" si="2"/>
        <v>1.3124981739492765</v>
      </c>
      <c r="U314" s="57">
        <f t="shared" si="2"/>
        <v>1.2893707166015753</v>
      </c>
      <c r="V314" s="57">
        <f t="shared" si="2"/>
        <v>1.2454732712317593</v>
      </c>
      <c r="W314" s="57">
        <f t="shared" si="2"/>
        <v>1.3959159200104645</v>
      </c>
      <c r="X314" s="57">
        <f t="shared" si="2"/>
        <v>1.4876944140440638</v>
      </c>
      <c r="Y314" s="57">
        <f t="shared" si="2"/>
        <v>1.4142963516009499</v>
      </c>
      <c r="Z314" s="57">
        <f t="shared" si="2"/>
        <v>1.3248974568109992</v>
      </c>
      <c r="AA314" s="57">
        <f t="shared" si="2"/>
        <v>1.2223578760309437</v>
      </c>
      <c r="AB314" s="57">
        <f t="shared" si="2"/>
        <v>1.20142530843715</v>
      </c>
      <c r="AC314" s="57">
        <f t="shared" si="2"/>
        <v>1.2503613738032753</v>
      </c>
      <c r="AD314" s="57">
        <f t="shared" si="2"/>
        <v>1.2432759323688696</v>
      </c>
      <c r="AE314" s="57">
        <f t="shared" si="2"/>
        <v>1.210500166931612</v>
      </c>
      <c r="AF314" s="57">
        <f t="shared" si="2"/>
        <v>1.2951608736475841</v>
      </c>
      <c r="AG314" s="57">
        <f t="shared" si="2"/>
        <v>1.2818610893967302</v>
      </c>
      <c r="AH314" s="57">
        <f t="shared" si="2"/>
        <v>1.3517100899192758</v>
      </c>
      <c r="AI314" s="57">
        <f t="shared" si="2"/>
        <v>1.4235997198851158</v>
      </c>
      <c r="AJ314" s="57">
        <f t="shared" si="2"/>
        <v>1.3748576593398161</v>
      </c>
      <c r="AK314" s="57">
        <f t="shared" si="2"/>
        <v>1.4445598334367615</v>
      </c>
      <c r="AL314" s="57">
        <f t="shared" si="2"/>
        <v>1.3980311318078571</v>
      </c>
      <c r="AM314" s="57">
        <f t="shared" si="2"/>
        <v>1.5731207883334239</v>
      </c>
      <c r="AN314" s="57">
        <f t="shared" si="2"/>
        <v>1.5037343414054054</v>
      </c>
      <c r="AO314" s="57">
        <f t="shared" si="2"/>
        <v>1.5183111413549846</v>
      </c>
      <c r="AP314" s="57">
        <f t="shared" si="2"/>
        <v>1.6445842356147</v>
      </c>
      <c r="AQ314" s="57">
        <f t="shared" si="2"/>
        <v>1.5314826374697026</v>
      </c>
      <c r="AR314" s="57">
        <f t="shared" si="2"/>
        <v>1.462328236289929</v>
      </c>
      <c r="AT314" s="44"/>
      <c r="AU314" s="48"/>
    </row>
    <row r="315" spans="1:47" s="12" customFormat="1" x14ac:dyDescent="0.35">
      <c r="AO315" s="44"/>
      <c r="AP315" s="44"/>
      <c r="AQ315" s="44"/>
    </row>
    <row r="316" spans="1:47" s="12" customFormat="1" x14ac:dyDescent="0.35"/>
    <row r="317" spans="1:47" s="12" customFormat="1" x14ac:dyDescent="0.35"/>
    <row r="318" spans="1:47" s="12" customFormat="1" x14ac:dyDescent="0.35">
      <c r="J318" s="44"/>
      <c r="K318" s="44"/>
      <c r="L318" s="44"/>
      <c r="M318" s="44"/>
      <c r="N318" s="44"/>
      <c r="O318" s="44"/>
      <c r="P318" s="44"/>
      <c r="Q318" s="44"/>
      <c r="R318" s="44"/>
      <c r="S318" s="44"/>
      <c r="T318" s="44"/>
      <c r="U318" s="44"/>
      <c r="V318" s="44"/>
      <c r="W318" s="44"/>
      <c r="X318" s="44"/>
      <c r="Y318" s="44"/>
      <c r="Z318" s="44"/>
      <c r="AA318" s="44"/>
      <c r="AB318" s="44"/>
      <c r="AC318" s="44"/>
      <c r="AD318" s="44"/>
      <c r="AE318" s="44"/>
      <c r="AF318" s="44"/>
      <c r="AG318" s="44"/>
      <c r="AH318" s="44"/>
      <c r="AI318" s="44"/>
      <c r="AJ318" s="44"/>
      <c r="AK318" s="44"/>
      <c r="AL318" s="44"/>
      <c r="AM318" s="44"/>
      <c r="AN318" s="44"/>
      <c r="AO318" s="44"/>
      <c r="AP318" s="44"/>
      <c r="AQ318" s="44"/>
      <c r="AR318" s="44"/>
    </row>
    <row r="319" spans="1:47" s="12" customFormat="1" x14ac:dyDescent="0.35">
      <c r="J319" s="44"/>
      <c r="K319" s="44"/>
      <c r="L319" s="44"/>
      <c r="M319" s="44"/>
      <c r="N319" s="44"/>
      <c r="O319" s="44"/>
      <c r="P319" s="44"/>
      <c r="Q319" s="44"/>
      <c r="R319" s="44"/>
      <c r="S319" s="44"/>
      <c r="T319" s="44"/>
      <c r="U319" s="44"/>
      <c r="V319" s="44"/>
      <c r="W319" s="44"/>
      <c r="X319" s="44"/>
      <c r="Y319" s="44"/>
      <c r="Z319" s="44"/>
      <c r="AA319" s="44"/>
      <c r="AB319" s="44"/>
      <c r="AC319" s="44"/>
      <c r="AD319" s="44"/>
      <c r="AE319" s="44"/>
      <c r="AF319" s="44"/>
      <c r="AG319" s="44"/>
      <c r="AH319" s="44"/>
      <c r="AI319" s="44"/>
      <c r="AJ319" s="44"/>
      <c r="AK319" s="44"/>
      <c r="AL319" s="44"/>
      <c r="AM319" s="44"/>
      <c r="AN319" s="44"/>
      <c r="AO319" s="44"/>
      <c r="AP319" s="44"/>
      <c r="AQ319" s="44"/>
      <c r="AR319" s="44"/>
    </row>
    <row r="320" spans="1:47" s="12" customFormat="1" x14ac:dyDescent="0.35"/>
    <row r="321" spans="1:51" s="12" customFormat="1" x14ac:dyDescent="0.35">
      <c r="J321" s="44"/>
      <c r="K321" s="44"/>
      <c r="L321" s="44"/>
      <c r="M321" s="44"/>
      <c r="N321" s="44"/>
      <c r="O321" s="44"/>
      <c r="P321" s="44"/>
      <c r="Q321" s="44"/>
      <c r="R321" s="44"/>
      <c r="S321" s="44"/>
      <c r="T321" s="44"/>
      <c r="U321" s="44"/>
      <c r="V321" s="44"/>
      <c r="W321" s="44"/>
      <c r="X321" s="44"/>
      <c r="Y321" s="44"/>
      <c r="Z321" s="44"/>
      <c r="AA321" s="44"/>
      <c r="AB321" s="44"/>
      <c r="AC321" s="44"/>
      <c r="AD321" s="44"/>
      <c r="AE321" s="44"/>
      <c r="AF321" s="44"/>
      <c r="AG321" s="44"/>
      <c r="AH321" s="44"/>
      <c r="AI321" s="44"/>
      <c r="AJ321" s="44"/>
      <c r="AK321" s="44"/>
      <c r="AL321" s="44"/>
      <c r="AM321" s="44"/>
      <c r="AN321" s="44"/>
      <c r="AO321" s="44"/>
      <c r="AP321" s="44"/>
      <c r="AQ321" s="44"/>
    </row>
    <row r="322" spans="1:51" s="12" customFormat="1" x14ac:dyDescent="0.35">
      <c r="O322" s="44"/>
    </row>
    <row r="323" spans="1:51" s="12" customFormat="1" x14ac:dyDescent="0.35">
      <c r="O323" s="44"/>
    </row>
    <row r="324" spans="1:51" s="12" customFormat="1" x14ac:dyDescent="0.35">
      <c r="O324" s="44"/>
    </row>
    <row r="325" spans="1:51" s="12" customFormat="1" x14ac:dyDescent="0.35"/>
    <row r="326" spans="1:51" s="12" customFormat="1" x14ac:dyDescent="0.35"/>
    <row r="327" spans="1:51" s="12" customFormat="1" x14ac:dyDescent="0.35"/>
    <row r="328" spans="1:51" s="4" customFormat="1" x14ac:dyDescent="0.35">
      <c r="A328" s="3" t="s">
        <v>69</v>
      </c>
      <c r="B328" s="4" t="s">
        <v>74</v>
      </c>
    </row>
    <row r="329" spans="1:51" s="12" customFormat="1" x14ac:dyDescent="0.35">
      <c r="A329" s="166"/>
      <c r="I329" s="166"/>
    </row>
    <row r="330" spans="1:51" s="12" customFormat="1" x14ac:dyDescent="0.35">
      <c r="A330" s="168"/>
    </row>
    <row r="331" spans="1:51" s="12" customFormat="1" x14ac:dyDescent="0.35">
      <c r="I331" s="46" t="s">
        <v>183</v>
      </c>
    </row>
    <row r="332" spans="1:51" s="12" customFormat="1" x14ac:dyDescent="0.35">
      <c r="I332"/>
      <c r="J332" s="26">
        <v>1990</v>
      </c>
      <c r="K332" s="26">
        <v>1991</v>
      </c>
      <c r="L332" s="26">
        <v>1992</v>
      </c>
      <c r="M332" s="26">
        <v>1993</v>
      </c>
      <c r="N332" s="26">
        <v>1994</v>
      </c>
      <c r="O332" s="26">
        <v>1995</v>
      </c>
      <c r="P332" s="26">
        <v>1996</v>
      </c>
      <c r="Q332" s="26">
        <v>1997</v>
      </c>
      <c r="R332" s="26">
        <v>1998</v>
      </c>
      <c r="S332" s="26">
        <v>1999</v>
      </c>
      <c r="T332" s="26">
        <v>2000</v>
      </c>
      <c r="U332" s="26">
        <v>2001</v>
      </c>
      <c r="V332" s="26">
        <v>2002</v>
      </c>
      <c r="W332" s="26">
        <v>2003</v>
      </c>
      <c r="X332" s="26">
        <v>2004</v>
      </c>
      <c r="Y332" s="26">
        <v>2005</v>
      </c>
      <c r="Z332" s="26">
        <v>2006</v>
      </c>
      <c r="AA332" s="26">
        <v>2007</v>
      </c>
      <c r="AB332" s="26">
        <v>2008</v>
      </c>
      <c r="AC332" s="26">
        <v>2009</v>
      </c>
      <c r="AD332" s="26">
        <v>2010</v>
      </c>
      <c r="AE332" s="26">
        <v>2011</v>
      </c>
      <c r="AF332" s="26">
        <v>2012</v>
      </c>
      <c r="AG332" s="26">
        <v>2013</v>
      </c>
      <c r="AH332" s="26">
        <v>2014</v>
      </c>
      <c r="AI332" s="26">
        <v>2015</v>
      </c>
      <c r="AJ332" s="26">
        <v>2016</v>
      </c>
      <c r="AK332" s="26">
        <v>2017</v>
      </c>
      <c r="AL332" s="26">
        <v>2018</v>
      </c>
      <c r="AM332" s="26">
        <v>2019</v>
      </c>
      <c r="AN332" s="26">
        <v>2020</v>
      </c>
      <c r="AO332" s="26">
        <v>2021</v>
      </c>
      <c r="AP332" s="26">
        <v>2022</v>
      </c>
      <c r="AQ332" s="46">
        <v>2023</v>
      </c>
      <c r="AR332" s="26">
        <v>2024</v>
      </c>
      <c r="AS332" s="46">
        <v>2025</v>
      </c>
    </row>
    <row r="333" spans="1:51" s="12" customFormat="1" x14ac:dyDescent="0.35">
      <c r="I333" t="s">
        <v>283</v>
      </c>
      <c r="J333" s="49">
        <v>3.0023833760851248</v>
      </c>
      <c r="K333" s="49">
        <v>3.6722152470118812</v>
      </c>
      <c r="L333" s="49">
        <v>3.962390479816797</v>
      </c>
      <c r="M333" s="49">
        <v>3.6464566436394681</v>
      </c>
      <c r="N333" s="49">
        <v>2.907452289745037</v>
      </c>
      <c r="O333" s="49">
        <v>2.4316213888426441</v>
      </c>
      <c r="P333" s="49">
        <v>3.3823972702436942</v>
      </c>
      <c r="Q333" s="49">
        <v>4.7494681619713042</v>
      </c>
      <c r="R333" s="49">
        <v>3.6446641720546582</v>
      </c>
      <c r="S333" s="49">
        <v>4.5715897948914499</v>
      </c>
      <c r="T333" s="49">
        <v>4.45900771989416</v>
      </c>
      <c r="U333" s="49">
        <v>5.4636583185027803</v>
      </c>
      <c r="V333" s="49">
        <v>4.6568112269559618</v>
      </c>
      <c r="W333" s="49">
        <v>4.3619818290520183</v>
      </c>
      <c r="X333" s="49">
        <v>3.0341034914697071</v>
      </c>
      <c r="Y333" s="49">
        <v>4.0269255594186708</v>
      </c>
      <c r="Z333" s="49">
        <v>4.1165669854726525</v>
      </c>
      <c r="AA333" s="49">
        <v>4.8319502211097225</v>
      </c>
      <c r="AB333" s="49">
        <v>4.4339857940815257</v>
      </c>
      <c r="AC333" s="49">
        <v>3.6885567407088895</v>
      </c>
      <c r="AD333" s="49">
        <v>4.2820249060496964</v>
      </c>
      <c r="AE333" s="49">
        <v>3.5193696500261367</v>
      </c>
      <c r="AF333" s="49">
        <v>3.7402999527158194</v>
      </c>
      <c r="AG333" s="49">
        <v>3.5804584580221324</v>
      </c>
      <c r="AH333" s="49">
        <v>3.0204077680865047</v>
      </c>
      <c r="AI333" s="49">
        <v>2.9519261958010818</v>
      </c>
      <c r="AJ333" s="49">
        <v>2.6098468204395888</v>
      </c>
      <c r="AK333" s="49">
        <v>3.0963602285979097</v>
      </c>
      <c r="AL333" s="49">
        <v>2.5267249676695802</v>
      </c>
      <c r="AM333" s="49">
        <v>2.570582266519748</v>
      </c>
      <c r="AN333" s="49">
        <v>2.8081747363671981</v>
      </c>
      <c r="AO333" s="49">
        <v>2.2165484401066662</v>
      </c>
      <c r="AP333" s="49">
        <v>2.165520099477007</v>
      </c>
      <c r="AQ333" s="44">
        <v>2.203482511154967</v>
      </c>
      <c r="AR333" s="47">
        <v>1.9665762812908978</v>
      </c>
      <c r="AS333" s="47">
        <v>1.7595229072595038</v>
      </c>
      <c r="AU333" s="47"/>
      <c r="AV333" s="55"/>
      <c r="AX333" s="47"/>
      <c r="AY333" s="55"/>
    </row>
    <row r="334" spans="1:51" s="12" customFormat="1" x14ac:dyDescent="0.35">
      <c r="I334" t="s">
        <v>284</v>
      </c>
      <c r="J334" s="49">
        <v>0.4768613159568606</v>
      </c>
      <c r="K334" s="49">
        <v>0.22214150788685572</v>
      </c>
      <c r="L334" s="49">
        <v>0.88760146265642315</v>
      </c>
      <c r="M334" s="49">
        <v>0.43346223161061703</v>
      </c>
      <c r="N334" s="49">
        <v>0.37817882504146272</v>
      </c>
      <c r="O334" s="49">
        <v>0.55473409687833086</v>
      </c>
      <c r="P334" s="49">
        <v>0.60811689280436243</v>
      </c>
      <c r="Q334" s="49">
        <v>1.1858063764537083</v>
      </c>
      <c r="R334" s="49">
        <v>0.75936040508477687</v>
      </c>
      <c r="S334" s="49">
        <v>1.1050304207905466</v>
      </c>
      <c r="T334" s="49">
        <v>0.8916573733447869</v>
      </c>
      <c r="U334" s="49">
        <v>1.3658640949539509</v>
      </c>
      <c r="V334" s="49">
        <v>1.3698920053869179</v>
      </c>
      <c r="W334" s="49">
        <v>2.9985717092267921</v>
      </c>
      <c r="X334" s="49">
        <v>3.9271780251947699</v>
      </c>
      <c r="Y334" s="49">
        <v>4.9773451062809206</v>
      </c>
      <c r="Z334" s="49">
        <v>4.7067731418213894</v>
      </c>
      <c r="AA334" s="49">
        <v>2.4199142334663182</v>
      </c>
      <c r="AB334" s="49">
        <v>3.9955772324087229</v>
      </c>
      <c r="AC334" s="49">
        <v>2.563115845182502</v>
      </c>
      <c r="AD334" s="49">
        <v>1.281099619080555</v>
      </c>
      <c r="AE334" s="49">
        <v>1.52526505572169</v>
      </c>
      <c r="AF334" s="49">
        <v>2.7096048194896651</v>
      </c>
      <c r="AG334" s="49">
        <v>1.623003636292347</v>
      </c>
      <c r="AH334" s="49">
        <v>1.2213472145954349</v>
      </c>
      <c r="AI334" s="49">
        <v>1.1083483733574739</v>
      </c>
      <c r="AJ334" s="49">
        <v>0.44766271200003105</v>
      </c>
      <c r="AK334" s="49">
        <v>0.52495383148381203</v>
      </c>
      <c r="AL334" s="49">
        <v>0.94569553306987497</v>
      </c>
      <c r="AM334" s="49">
        <v>1.4964670350390452</v>
      </c>
      <c r="AN334" s="49">
        <v>1.5999896661029149</v>
      </c>
      <c r="AO334" s="49">
        <v>2.3565898113843691</v>
      </c>
      <c r="AP334" s="49">
        <v>0.7191345110194407</v>
      </c>
      <c r="AQ334" s="44">
        <v>0.52972509820219427</v>
      </c>
      <c r="AR334" s="47">
        <v>1.7195850494335598</v>
      </c>
      <c r="AS334" s="47">
        <v>1.0730228885030557</v>
      </c>
      <c r="AU334" s="47"/>
      <c r="AV334" s="55"/>
      <c r="AX334" s="47"/>
      <c r="AY334" s="55"/>
    </row>
    <row r="335" spans="1:51" s="12" customFormat="1" x14ac:dyDescent="0.35">
      <c r="I335" t="s">
        <v>285</v>
      </c>
      <c r="J335" s="49">
        <v>1.0617618583612499E-2</v>
      </c>
      <c r="K335" s="49">
        <v>2.2740719222441464E-2</v>
      </c>
      <c r="L335" s="49">
        <v>0.18430001911988836</v>
      </c>
      <c r="M335" s="49">
        <v>5.5944688201644596E-2</v>
      </c>
      <c r="N335" s="49">
        <v>1.8968088195576854E-2</v>
      </c>
      <c r="O335" s="49">
        <v>4.5341083047121124E-2</v>
      </c>
      <c r="P335" s="49">
        <v>1.7679153722916501E-2</v>
      </c>
      <c r="Q335" s="49">
        <v>1.3031010450566572E-4</v>
      </c>
      <c r="R335" s="49">
        <v>2.9023011892343347E-3</v>
      </c>
      <c r="S335" s="49">
        <v>9.0757203443449301E-5</v>
      </c>
      <c r="T335" s="49">
        <v>5.9339013127031901E-5</v>
      </c>
      <c r="U335" s="49">
        <v>4.2411496482E-5</v>
      </c>
      <c r="V335" s="49">
        <v>5.184039348496908E-5</v>
      </c>
      <c r="W335" s="49">
        <v>1.7761329352645901E-2</v>
      </c>
      <c r="X335" s="49">
        <v>2.151649849816652E-2</v>
      </c>
      <c r="Y335" s="49">
        <v>3.3567073423473137E-3</v>
      </c>
      <c r="Z335" s="49">
        <v>2.0247631627550909E-2</v>
      </c>
      <c r="AA335" s="49">
        <v>1.2546095276680389E-3</v>
      </c>
      <c r="AB335" s="49">
        <v>0.11075596961991939</v>
      </c>
      <c r="AC335" s="49">
        <v>7.973737651336783E-3</v>
      </c>
      <c r="AD335" s="49">
        <v>1.8707308940697776E-3</v>
      </c>
      <c r="AE335" s="49">
        <v>1.4973577878374502E-3</v>
      </c>
      <c r="AF335" s="49">
        <v>2.9095270011876223E-3</v>
      </c>
      <c r="AG335" s="49">
        <v>2.8631784026408994E-3</v>
      </c>
      <c r="AH335" s="49">
        <v>2.7177141078333126E-3</v>
      </c>
      <c r="AI335" s="49">
        <v>1.0138451455718269E-3</v>
      </c>
      <c r="AJ335" s="49">
        <v>2.7156689920908835E-3</v>
      </c>
      <c r="AK335" s="49">
        <v>4.3191364458135357E-3</v>
      </c>
      <c r="AL335" s="49">
        <v>8.651472446882422E-3</v>
      </c>
      <c r="AM335" s="49">
        <v>2.7895468084739323E-3</v>
      </c>
      <c r="AN335" s="49">
        <v>9.9561205883248072E-2</v>
      </c>
      <c r="AO335" s="49">
        <v>2.1476909527416672E-2</v>
      </c>
      <c r="AP335" s="49">
        <v>6.3033328624076349E-3</v>
      </c>
      <c r="AQ335" s="44">
        <v>4.2078709825781038E-3</v>
      </c>
      <c r="AR335" s="47">
        <v>2.1810228879798752E-2</v>
      </c>
      <c r="AS335" s="47">
        <v>5.2615640583931764E-3</v>
      </c>
      <c r="AU335" s="47"/>
      <c r="AV335" s="55"/>
      <c r="AX335" s="47"/>
      <c r="AY335" s="55"/>
    </row>
    <row r="336" spans="1:51" s="12" customFormat="1" x14ac:dyDescent="0.35">
      <c r="I336" t="s">
        <v>286</v>
      </c>
      <c r="J336" s="49">
        <v>0.28336760999999999</v>
      </c>
      <c r="K336" s="49">
        <v>0.2918926</v>
      </c>
      <c r="L336" s="49">
        <v>0.29383130000000002</v>
      </c>
      <c r="M336" s="49">
        <v>0.3100117</v>
      </c>
      <c r="N336" s="49">
        <v>0.3027493</v>
      </c>
      <c r="O336" s="49">
        <v>0.29548259999999998</v>
      </c>
      <c r="P336" s="49">
        <v>0.4037944</v>
      </c>
      <c r="Q336" s="49">
        <v>0.34787779999999996</v>
      </c>
      <c r="R336" s="49">
        <v>0.436563701532444</v>
      </c>
      <c r="S336" s="49">
        <v>0.40781244685360402</v>
      </c>
      <c r="T336" s="49">
        <v>0.42584711419954308</v>
      </c>
      <c r="U336" s="49">
        <v>0.33724545761330288</v>
      </c>
      <c r="V336" s="49">
        <v>0.38541692365503749</v>
      </c>
      <c r="W336" s="49">
        <v>0.34092294076905949</v>
      </c>
      <c r="X336" s="49">
        <v>0.34602827867798719</v>
      </c>
      <c r="Y336" s="49">
        <v>0.33197459870883594</v>
      </c>
      <c r="Z336" s="49">
        <v>0.37678699180310771</v>
      </c>
      <c r="AA336" s="49">
        <v>0.3433553825187356</v>
      </c>
      <c r="AB336" s="49">
        <v>0.52869859329695357</v>
      </c>
      <c r="AC336" s="49">
        <v>0.74480338242156285</v>
      </c>
      <c r="AD336" s="49">
        <v>0.766887417167049</v>
      </c>
      <c r="AE336" s="49">
        <v>0.75982718856583098</v>
      </c>
      <c r="AF336" s="49">
        <v>0.75352391989212997</v>
      </c>
      <c r="AG336" s="49">
        <v>0.756372517446807</v>
      </c>
      <c r="AH336" s="49">
        <v>0.77141952999999996</v>
      </c>
      <c r="AI336" s="49">
        <v>0.81256916999999995</v>
      </c>
      <c r="AJ336" s="49">
        <v>0.72086292976760291</v>
      </c>
      <c r="AK336" s="49">
        <v>0.67255436811864311</v>
      </c>
      <c r="AL336" s="49">
        <v>0.61411758083911105</v>
      </c>
      <c r="AM336" s="49">
        <v>0.60275270263707692</v>
      </c>
      <c r="AN336" s="49">
        <v>0.56653227002678896</v>
      </c>
      <c r="AO336" s="49">
        <v>0.54615191000000096</v>
      </c>
      <c r="AP336" s="49">
        <v>0.54073015000000002</v>
      </c>
      <c r="AQ336" s="44">
        <v>0.475307270000001</v>
      </c>
      <c r="AR336" s="47">
        <v>0.47839831999999999</v>
      </c>
      <c r="AS336" s="47">
        <v>0.49006887012438299</v>
      </c>
      <c r="AU336" s="47"/>
      <c r="AV336" s="55"/>
      <c r="AX336" s="47"/>
      <c r="AY336" s="55"/>
    </row>
    <row r="337" spans="1:51" s="12" customFormat="1" x14ac:dyDescent="0.35">
      <c r="I337" s="26" t="s">
        <v>280</v>
      </c>
      <c r="J337" s="190">
        <v>3.7732299206255981</v>
      </c>
      <c r="K337" s="190">
        <v>4.2089900741211785</v>
      </c>
      <c r="L337" s="190">
        <v>5.3281232615931087</v>
      </c>
      <c r="M337" s="190">
        <v>4.4458752634517298</v>
      </c>
      <c r="N337" s="190">
        <v>3.6073485029820769</v>
      </c>
      <c r="O337" s="190">
        <v>3.3271791687680956</v>
      </c>
      <c r="P337" s="190">
        <v>4.4119877167709731</v>
      </c>
      <c r="Q337" s="190">
        <v>6.2832826485295179</v>
      </c>
      <c r="R337" s="190">
        <v>4.843490579861113</v>
      </c>
      <c r="S337" s="190">
        <v>6.0845234197390443</v>
      </c>
      <c r="T337" s="190">
        <v>5.7765715464516161</v>
      </c>
      <c r="U337" s="190">
        <v>7.1668102825665168</v>
      </c>
      <c r="V337" s="190">
        <v>6.4121719963914021</v>
      </c>
      <c r="W337" s="190">
        <v>7.719237808400516</v>
      </c>
      <c r="X337" s="190">
        <v>7.3288262938406303</v>
      </c>
      <c r="Y337" s="190">
        <v>9.3396019717507741</v>
      </c>
      <c r="Z337" s="190">
        <v>9.2203747507247016</v>
      </c>
      <c r="AA337" s="190">
        <v>7.5964744466224436</v>
      </c>
      <c r="AB337" s="190">
        <v>9.069017589407121</v>
      </c>
      <c r="AC337" s="190">
        <v>7.0044497059642916</v>
      </c>
      <c r="AD337" s="190">
        <v>6.3318826731913695</v>
      </c>
      <c r="AE337" s="190">
        <v>5.8059592521014949</v>
      </c>
      <c r="AF337" s="190">
        <v>7.2063382190988028</v>
      </c>
      <c r="AG337" s="190">
        <v>5.9626977901639275</v>
      </c>
      <c r="AH337" s="190">
        <v>5.0158922267897736</v>
      </c>
      <c r="AI337" s="190">
        <v>4.8738575843041279</v>
      </c>
      <c r="AJ337" s="190">
        <v>3.7810881311993145</v>
      </c>
      <c r="AK337" s="190">
        <v>4.2981875646461773</v>
      </c>
      <c r="AL337" s="190">
        <v>4.0951895540254482</v>
      </c>
      <c r="AM337" s="190">
        <v>4.6725915510043441</v>
      </c>
      <c r="AN337" s="190">
        <v>5.0742578783801511</v>
      </c>
      <c r="AO337" s="190">
        <v>5.1407670710184528</v>
      </c>
      <c r="AP337" s="190">
        <v>3.4316880933588552</v>
      </c>
      <c r="AQ337" s="190">
        <v>3.2127227503397404</v>
      </c>
      <c r="AR337" s="191">
        <v>4.1863698796042561</v>
      </c>
      <c r="AS337" s="191">
        <v>3.3278762299453355</v>
      </c>
      <c r="AU337" s="47"/>
      <c r="AV337" s="55"/>
      <c r="AX337" s="47"/>
      <c r="AY337" s="55"/>
    </row>
    <row r="338" spans="1:51" s="12" customFormat="1" x14ac:dyDescent="0.35"/>
    <row r="339" spans="1:51" s="12" customFormat="1" x14ac:dyDescent="0.35">
      <c r="AN339" s="76"/>
      <c r="AO339" s="76"/>
      <c r="AP339" s="76"/>
      <c r="AQ339" s="76"/>
    </row>
    <row r="340" spans="1:51" s="12" customFormat="1" x14ac:dyDescent="0.35">
      <c r="I340" s="78"/>
      <c r="J340" s="44"/>
      <c r="K340" s="44"/>
      <c r="L340" s="44"/>
      <c r="M340" s="44"/>
      <c r="N340" s="44"/>
      <c r="O340" s="44"/>
      <c r="P340" s="44"/>
      <c r="Q340" s="44"/>
      <c r="R340" s="44"/>
      <c r="S340" s="44"/>
      <c r="T340" s="44"/>
      <c r="U340" s="44"/>
      <c r="V340" s="44"/>
      <c r="W340" s="44"/>
      <c r="X340" s="44"/>
      <c r="Y340" s="44"/>
      <c r="Z340" s="44"/>
      <c r="AA340" s="44"/>
      <c r="AB340" s="44"/>
      <c r="AC340" s="44"/>
      <c r="AD340" s="44"/>
      <c r="AE340" s="44"/>
      <c r="AF340" s="44"/>
      <c r="AG340" s="44"/>
      <c r="AH340" s="44"/>
      <c r="AI340" s="44"/>
      <c r="AJ340" s="44"/>
      <c r="AK340" s="44"/>
      <c r="AL340" s="44"/>
      <c r="AM340" s="44"/>
      <c r="AN340" s="44"/>
      <c r="AO340" s="44"/>
      <c r="AP340" s="44"/>
      <c r="AQ340" s="44"/>
      <c r="AR340" s="44"/>
      <c r="AS340" s="44"/>
    </row>
    <row r="341" spans="1:51" s="12" customFormat="1" x14ac:dyDescent="0.35">
      <c r="I341" s="78"/>
      <c r="J341" s="44"/>
      <c r="K341" s="44"/>
      <c r="L341" s="44"/>
      <c r="M341" s="44"/>
      <c r="N341" s="44"/>
      <c r="O341" s="44"/>
      <c r="P341" s="44"/>
      <c r="Q341" s="44"/>
      <c r="R341" s="44"/>
      <c r="S341" s="44"/>
      <c r="T341" s="44"/>
      <c r="U341" s="44"/>
      <c r="V341" s="44"/>
      <c r="W341" s="44"/>
      <c r="X341" s="44"/>
      <c r="Y341" s="44"/>
      <c r="Z341" s="44"/>
      <c r="AA341" s="44"/>
      <c r="AB341" s="44"/>
      <c r="AC341" s="44"/>
      <c r="AD341" s="44"/>
      <c r="AE341" s="44"/>
      <c r="AF341" s="44"/>
      <c r="AG341" s="44"/>
      <c r="AH341" s="44"/>
      <c r="AI341" s="44"/>
      <c r="AJ341" s="44"/>
      <c r="AK341" s="44"/>
      <c r="AL341" s="44"/>
      <c r="AM341" s="44"/>
      <c r="AN341" s="44"/>
      <c r="AO341" s="44"/>
      <c r="AP341" s="44"/>
      <c r="AQ341" s="44"/>
      <c r="AR341" s="44"/>
      <c r="AS341" s="44"/>
    </row>
    <row r="342" spans="1:51" s="12" customFormat="1" x14ac:dyDescent="0.35">
      <c r="I342" s="78"/>
      <c r="J342" s="44"/>
      <c r="K342" s="44"/>
      <c r="L342" s="44"/>
      <c r="M342" s="44"/>
      <c r="N342" s="44"/>
      <c r="O342" s="44"/>
      <c r="P342" s="44"/>
      <c r="Q342" s="44"/>
      <c r="R342" s="44"/>
      <c r="S342" s="44"/>
      <c r="T342" s="44"/>
      <c r="U342" s="44"/>
      <c r="V342" s="44"/>
      <c r="W342" s="44"/>
      <c r="X342" s="44"/>
      <c r="Y342" s="44"/>
      <c r="Z342" s="44"/>
      <c r="AA342" s="44"/>
      <c r="AB342" s="44"/>
      <c r="AC342" s="44"/>
      <c r="AD342" s="44"/>
      <c r="AE342" s="44"/>
      <c r="AF342" s="44"/>
      <c r="AG342" s="44"/>
      <c r="AH342" s="44"/>
      <c r="AI342" s="44"/>
      <c r="AJ342" s="44"/>
      <c r="AK342" s="44"/>
      <c r="AL342" s="44"/>
      <c r="AM342" s="44"/>
      <c r="AN342" s="44"/>
      <c r="AO342" s="44"/>
      <c r="AP342" s="44"/>
      <c r="AQ342" s="44"/>
      <c r="AR342" s="44"/>
      <c r="AS342" s="44"/>
    </row>
    <row r="343" spans="1:51" s="12" customFormat="1" x14ac:dyDescent="0.35">
      <c r="I343" s="78"/>
      <c r="J343" s="44"/>
      <c r="K343" s="44"/>
      <c r="L343" s="44"/>
      <c r="M343" s="44"/>
      <c r="N343" s="44"/>
      <c r="O343" s="44"/>
      <c r="P343" s="44"/>
      <c r="Q343" s="44"/>
      <c r="R343" s="44"/>
      <c r="S343" s="44"/>
      <c r="T343" s="44"/>
      <c r="U343" s="44"/>
      <c r="V343" s="44"/>
      <c r="W343" s="44"/>
      <c r="X343" s="44"/>
      <c r="Y343" s="44"/>
      <c r="Z343" s="44"/>
      <c r="AA343" s="44"/>
      <c r="AB343" s="44"/>
      <c r="AC343" s="44"/>
      <c r="AD343" s="44"/>
      <c r="AE343" s="44"/>
      <c r="AF343" s="44"/>
      <c r="AG343" s="44"/>
      <c r="AH343" s="44"/>
      <c r="AI343" s="44"/>
      <c r="AJ343" s="44"/>
      <c r="AK343" s="44"/>
      <c r="AL343" s="44"/>
      <c r="AM343" s="44"/>
      <c r="AN343" s="44"/>
      <c r="AO343" s="44"/>
      <c r="AP343" s="44"/>
      <c r="AQ343" s="44"/>
      <c r="AR343" s="44"/>
      <c r="AS343" s="44"/>
    </row>
    <row r="344" spans="1:51" s="12" customFormat="1" x14ac:dyDescent="0.35">
      <c r="I344" s="78"/>
      <c r="J344" s="44"/>
      <c r="K344" s="44"/>
      <c r="L344" s="44"/>
      <c r="M344" s="44"/>
      <c r="N344" s="44"/>
      <c r="O344" s="44"/>
      <c r="P344" s="44"/>
      <c r="Q344" s="44"/>
      <c r="R344" s="44"/>
      <c r="S344" s="44"/>
      <c r="T344" s="44"/>
      <c r="U344" s="44"/>
      <c r="V344" s="44"/>
      <c r="W344" s="44"/>
      <c r="X344" s="44"/>
      <c r="Y344" s="44"/>
      <c r="Z344" s="44"/>
      <c r="AA344" s="44"/>
      <c r="AB344" s="44"/>
      <c r="AC344" s="44"/>
      <c r="AD344" s="44"/>
      <c r="AE344" s="44"/>
      <c r="AF344" s="44"/>
      <c r="AG344" s="44"/>
      <c r="AH344" s="44"/>
      <c r="AI344" s="44"/>
      <c r="AJ344" s="44"/>
      <c r="AK344" s="44"/>
      <c r="AL344" s="44"/>
      <c r="AM344" s="44"/>
      <c r="AN344" s="44"/>
      <c r="AO344" s="44"/>
      <c r="AP344" s="44"/>
      <c r="AQ344" s="44"/>
      <c r="AR344" s="44"/>
      <c r="AS344" s="44"/>
    </row>
    <row r="345" spans="1:51" s="12" customFormat="1" x14ac:dyDescent="0.35">
      <c r="AP345" s="77"/>
      <c r="AQ345" s="77"/>
    </row>
    <row r="346" spans="1:51" s="12" customFormat="1" x14ac:dyDescent="0.35">
      <c r="J346" s="44"/>
      <c r="K346" s="44"/>
      <c r="L346" s="44"/>
      <c r="M346" s="44"/>
      <c r="N346" s="44"/>
      <c r="O346" s="44"/>
      <c r="P346" s="44"/>
      <c r="Q346" s="44"/>
      <c r="R346" s="44"/>
      <c r="S346" s="44"/>
      <c r="T346" s="44"/>
      <c r="U346" s="44"/>
      <c r="V346" s="44"/>
      <c r="W346" s="44"/>
      <c r="X346" s="44"/>
      <c r="Y346" s="44"/>
      <c r="Z346" s="44"/>
      <c r="AA346" s="44"/>
      <c r="AB346" s="44"/>
      <c r="AC346" s="44"/>
      <c r="AD346" s="44"/>
      <c r="AE346" s="44"/>
      <c r="AF346" s="44"/>
      <c r="AG346" s="44"/>
      <c r="AH346" s="44"/>
      <c r="AI346" s="44"/>
      <c r="AJ346" s="44"/>
      <c r="AK346" s="44"/>
      <c r="AL346" s="44"/>
      <c r="AM346" s="44"/>
      <c r="AN346" s="44"/>
      <c r="AO346" s="44"/>
      <c r="AP346" s="77"/>
      <c r="AQ346" s="77"/>
    </row>
    <row r="347" spans="1:51" s="12" customFormat="1" x14ac:dyDescent="0.35">
      <c r="J347" s="44"/>
      <c r="K347" s="44"/>
      <c r="L347" s="44"/>
      <c r="M347" s="44"/>
      <c r="N347" s="44"/>
      <c r="O347" s="44"/>
      <c r="P347" s="44"/>
      <c r="Q347" s="44"/>
      <c r="R347" s="44"/>
      <c r="S347" s="44"/>
      <c r="T347" s="44"/>
      <c r="U347" s="44"/>
      <c r="V347" s="44"/>
      <c r="W347" s="44"/>
      <c r="X347" s="44"/>
      <c r="Y347" s="44"/>
      <c r="Z347" s="44"/>
      <c r="AA347" s="44"/>
      <c r="AB347" s="44"/>
      <c r="AC347" s="44"/>
      <c r="AD347" s="44"/>
      <c r="AE347" s="44"/>
      <c r="AF347" s="44"/>
      <c r="AG347" s="44"/>
      <c r="AH347" s="44"/>
      <c r="AI347" s="44"/>
      <c r="AJ347" s="44"/>
      <c r="AK347" s="44"/>
      <c r="AL347" s="44"/>
      <c r="AM347" s="44"/>
      <c r="AN347" s="44"/>
      <c r="AO347" s="44"/>
      <c r="AP347" s="44"/>
      <c r="AQ347" s="47"/>
    </row>
    <row r="348" spans="1:51" s="12" customFormat="1" x14ac:dyDescent="0.35">
      <c r="J348" s="44"/>
      <c r="K348" s="44"/>
      <c r="L348" s="44"/>
      <c r="M348" s="44"/>
      <c r="N348" s="44"/>
      <c r="O348" s="44"/>
      <c r="P348" s="44"/>
      <c r="Q348" s="44"/>
      <c r="R348" s="44"/>
      <c r="S348" s="44"/>
      <c r="T348" s="44"/>
      <c r="U348" s="44"/>
      <c r="V348" s="44"/>
      <c r="W348" s="44"/>
      <c r="X348" s="44"/>
      <c r="Y348" s="44"/>
      <c r="Z348" s="44"/>
      <c r="AA348" s="44"/>
      <c r="AB348" s="44"/>
      <c r="AC348" s="44"/>
      <c r="AD348" s="44"/>
      <c r="AE348" s="44"/>
      <c r="AF348" s="44"/>
      <c r="AG348" s="44"/>
      <c r="AH348" s="44"/>
      <c r="AI348" s="44"/>
      <c r="AJ348" s="44"/>
      <c r="AK348" s="44"/>
      <c r="AL348" s="44"/>
      <c r="AM348" s="44"/>
      <c r="AN348" s="44"/>
      <c r="AO348" s="44"/>
      <c r="AP348" s="44"/>
    </row>
    <row r="349" spans="1:51" s="4" customFormat="1" x14ac:dyDescent="0.35">
      <c r="A349" s="3" t="s">
        <v>70</v>
      </c>
      <c r="B349" s="4" t="s">
        <v>76</v>
      </c>
    </row>
    <row r="350" spans="1:51" s="46" customFormat="1" x14ac:dyDescent="0.35">
      <c r="A350" s="166"/>
      <c r="B350" s="12"/>
      <c r="C350" s="12"/>
    </row>
    <row r="351" spans="1:51" s="12" customFormat="1" x14ac:dyDescent="0.35">
      <c r="A351" s="168"/>
      <c r="I351" s="46" t="s">
        <v>287</v>
      </c>
    </row>
    <row r="352" spans="1:51" s="12" customFormat="1" x14ac:dyDescent="0.35">
      <c r="I352" s="85"/>
      <c r="J352" s="86">
        <v>2010</v>
      </c>
      <c r="K352" s="86">
        <v>2011</v>
      </c>
      <c r="L352" s="86">
        <v>2012</v>
      </c>
      <c r="M352" s="86">
        <v>2013</v>
      </c>
      <c r="N352" s="86">
        <v>2014</v>
      </c>
      <c r="O352" s="86">
        <v>2015</v>
      </c>
      <c r="P352" s="86">
        <v>2016</v>
      </c>
      <c r="Q352" s="86">
        <v>2017</v>
      </c>
      <c r="R352" s="86">
        <v>2018</v>
      </c>
      <c r="S352" s="86">
        <v>2019</v>
      </c>
      <c r="T352" s="86">
        <v>2020</v>
      </c>
      <c r="U352" s="86">
        <v>2021</v>
      </c>
      <c r="V352" s="86">
        <v>2022</v>
      </c>
      <c r="W352" s="46">
        <v>2023</v>
      </c>
      <c r="X352" s="86">
        <v>2024</v>
      </c>
    </row>
    <row r="353" spans="9:24" s="12" customFormat="1" x14ac:dyDescent="0.35">
      <c r="I353" s="85" t="s">
        <v>288</v>
      </c>
      <c r="J353" s="81">
        <v>6536.8692591082445</v>
      </c>
      <c r="K353" s="81">
        <v>6700.0303455863541</v>
      </c>
      <c r="L353" s="81">
        <v>6860.074203683992</v>
      </c>
      <c r="M353" s="81">
        <v>6900.6065392451483</v>
      </c>
      <c r="N353" s="81">
        <v>6991.5570000000007</v>
      </c>
      <c r="O353" s="81">
        <v>7194.1720000000014</v>
      </c>
      <c r="P353" s="81">
        <v>7240.9050000000007</v>
      </c>
      <c r="Q353" s="81">
        <v>7249.1850000000004</v>
      </c>
      <c r="R353" s="81">
        <v>7267.0090000000009</v>
      </c>
      <c r="S353" s="81">
        <v>7311.9580000000005</v>
      </c>
      <c r="T353" s="81">
        <v>7343.8910000000005</v>
      </c>
      <c r="U353" s="81">
        <v>7466.2439999999997</v>
      </c>
      <c r="V353" s="81">
        <v>7735.6129999999994</v>
      </c>
      <c r="W353" s="81">
        <v>7858.6390000000001</v>
      </c>
      <c r="X353" s="81">
        <v>8172.4069999999992</v>
      </c>
    </row>
    <row r="354" spans="9:24" s="12" customFormat="1" x14ac:dyDescent="0.35">
      <c r="I354" s="87" t="s">
        <v>289</v>
      </c>
      <c r="J354" s="81">
        <v>163.16108647810961</v>
      </c>
      <c r="K354" s="81">
        <v>160.04385809763789</v>
      </c>
      <c r="L354" s="81">
        <v>40.532335561156287</v>
      </c>
      <c r="M354" s="81">
        <v>90.950460754852429</v>
      </c>
      <c r="N354" s="81">
        <v>202.61500000000069</v>
      </c>
      <c r="O354" s="81">
        <v>46.732999999999265</v>
      </c>
      <c r="P354" s="81">
        <v>8.2799999999997453</v>
      </c>
      <c r="Q354" s="81">
        <v>17.824000000000524</v>
      </c>
      <c r="R354" s="81">
        <v>44.948999999999614</v>
      </c>
      <c r="S354" s="81">
        <v>31.932999999999993</v>
      </c>
      <c r="T354" s="81">
        <v>122.35299999999916</v>
      </c>
      <c r="U354" s="81">
        <v>269.36899999999969</v>
      </c>
      <c r="V354" s="81">
        <v>123.02600000000075</v>
      </c>
      <c r="W354" s="81">
        <v>313.76799999999912</v>
      </c>
      <c r="X354" s="81">
        <v>556.74099999999999</v>
      </c>
    </row>
    <row r="355" spans="9:24" s="12" customFormat="1" x14ac:dyDescent="0.35">
      <c r="K355" s="47"/>
      <c r="L355" s="47"/>
      <c r="M355" s="47"/>
      <c r="W355" s="164"/>
    </row>
    <row r="356" spans="9:24" s="12" customFormat="1" x14ac:dyDescent="0.35">
      <c r="U356" s="47"/>
      <c r="V356" s="47"/>
    </row>
    <row r="357" spans="9:24" s="12" customFormat="1" x14ac:dyDescent="0.35"/>
    <row r="358" spans="9:24" s="12" customFormat="1" x14ac:dyDescent="0.35"/>
    <row r="359" spans="9:24" s="12" customFormat="1" x14ac:dyDescent="0.35"/>
    <row r="360" spans="9:24" s="12" customFormat="1" x14ac:dyDescent="0.35">
      <c r="J360" s="81"/>
      <c r="K360" s="81"/>
      <c r="L360" s="81"/>
      <c r="M360" s="81"/>
      <c r="N360" s="81"/>
      <c r="O360" s="81"/>
      <c r="P360" s="81"/>
      <c r="Q360" s="81"/>
      <c r="R360" s="81"/>
      <c r="S360" s="81"/>
      <c r="T360" s="81"/>
      <c r="U360" s="81"/>
      <c r="V360" s="81"/>
      <c r="W360" s="81"/>
      <c r="X360" s="81"/>
    </row>
    <row r="361" spans="9:24" s="12" customFormat="1" x14ac:dyDescent="0.35">
      <c r="J361" s="81"/>
      <c r="K361" s="81"/>
      <c r="L361" s="81"/>
      <c r="M361" s="81"/>
      <c r="N361" s="81"/>
      <c r="O361" s="81"/>
      <c r="P361" s="81"/>
      <c r="Q361" s="81"/>
      <c r="R361" s="81"/>
      <c r="S361" s="81"/>
      <c r="T361" s="81"/>
      <c r="U361" s="81"/>
      <c r="V361" s="81"/>
      <c r="W361" s="81"/>
      <c r="X361" s="81"/>
    </row>
    <row r="362" spans="9:24" s="12" customFormat="1" x14ac:dyDescent="0.35"/>
    <row r="363" spans="9:24" s="12" customFormat="1" x14ac:dyDescent="0.35"/>
    <row r="364" spans="9:24" s="12" customFormat="1" x14ac:dyDescent="0.35"/>
    <row r="365" spans="9:24" s="12" customFormat="1" x14ac:dyDescent="0.35"/>
    <row r="366" spans="9:24" s="12" customFormat="1" x14ac:dyDescent="0.35"/>
    <row r="367" spans="9:24" s="12" customFormat="1" x14ac:dyDescent="0.35"/>
    <row r="368" spans="9:24" s="12" customFormat="1" x14ac:dyDescent="0.35"/>
    <row r="369" spans="1:47" s="4" customFormat="1" x14ac:dyDescent="0.35">
      <c r="A369" s="3" t="s">
        <v>71</v>
      </c>
      <c r="B369" s="4" t="s">
        <v>290</v>
      </c>
    </row>
    <row r="370" spans="1:47" s="79" customFormat="1" x14ac:dyDescent="0.35">
      <c r="A370" s="166"/>
      <c r="B370" s="12"/>
      <c r="C370" s="12"/>
      <c r="D370" s="12"/>
      <c r="E370" s="12"/>
      <c r="F370" s="12"/>
      <c r="G370" s="12"/>
      <c r="H370" s="12"/>
      <c r="I370" s="166"/>
      <c r="J370" s="12"/>
      <c r="K370" s="12"/>
      <c r="L370" s="12"/>
      <c r="M370" s="12"/>
      <c r="N370" s="12"/>
      <c r="O370" s="12"/>
      <c r="P370" s="12"/>
      <c r="Q370" s="12"/>
      <c r="R370" s="12"/>
      <c r="S370" s="12"/>
      <c r="T370" s="12"/>
      <c r="U370" s="12"/>
      <c r="V370" s="12"/>
      <c r="W370" s="12"/>
      <c r="X370" s="12"/>
    </row>
    <row r="371" spans="1:47" s="79" customFormat="1" x14ac:dyDescent="0.35">
      <c r="A371" s="168"/>
      <c r="I371" s="46" t="s">
        <v>183</v>
      </c>
      <c r="J371" s="12"/>
      <c r="K371" s="12"/>
      <c r="L371" s="12"/>
      <c r="M371" s="12"/>
      <c r="N371" s="12"/>
      <c r="O371" s="12"/>
      <c r="P371" s="12"/>
      <c r="Q371" s="12"/>
      <c r="R371" s="12"/>
      <c r="S371" s="12"/>
      <c r="T371" s="12"/>
      <c r="U371" s="12"/>
      <c r="V371" s="12"/>
      <c r="W371" s="12"/>
      <c r="X371" s="12"/>
      <c r="Y371" s="12"/>
      <c r="Z371" s="12"/>
      <c r="AA371" s="12"/>
      <c r="AB371" s="12"/>
      <c r="AC371" s="12"/>
      <c r="AD371" s="12"/>
      <c r="AE371" s="12"/>
      <c r="AF371" s="12"/>
      <c r="AG371" s="12"/>
      <c r="AH371" s="12"/>
      <c r="AI371" s="12"/>
      <c r="AJ371" s="12"/>
      <c r="AK371" s="12"/>
      <c r="AL371" s="12"/>
      <c r="AM371" s="12"/>
      <c r="AN371" s="12"/>
      <c r="AO371" s="12"/>
      <c r="AP371" s="12"/>
      <c r="AQ371" s="12"/>
      <c r="AR371" s="12"/>
      <c r="AS371" s="12"/>
      <c r="AT371" s="12"/>
      <c r="AU371" s="12"/>
    </row>
    <row r="372" spans="1:47" s="79" customFormat="1" x14ac:dyDescent="0.35">
      <c r="I372" s="169"/>
      <c r="J372" s="26">
        <v>1990</v>
      </c>
      <c r="K372" s="26">
        <v>1991</v>
      </c>
      <c r="L372" s="26">
        <v>1992</v>
      </c>
      <c r="M372" s="26">
        <v>1993</v>
      </c>
      <c r="N372" s="26">
        <v>1994</v>
      </c>
      <c r="O372" s="26">
        <v>1995</v>
      </c>
      <c r="P372" s="26">
        <v>1996</v>
      </c>
      <c r="Q372" s="26">
        <v>1997</v>
      </c>
      <c r="R372" s="26">
        <v>1998</v>
      </c>
      <c r="S372" s="26">
        <v>1999</v>
      </c>
      <c r="T372" s="26">
        <v>2000</v>
      </c>
      <c r="U372" s="26">
        <v>2001</v>
      </c>
      <c r="V372" s="26">
        <v>2002</v>
      </c>
      <c r="W372" s="26">
        <v>2003</v>
      </c>
      <c r="X372" s="26">
        <v>2004</v>
      </c>
      <c r="Y372" s="26">
        <v>2005</v>
      </c>
      <c r="Z372" s="26">
        <v>2006</v>
      </c>
      <c r="AA372" s="26">
        <v>2007</v>
      </c>
      <c r="AB372" s="26">
        <v>2008</v>
      </c>
      <c r="AC372" s="26">
        <v>2009</v>
      </c>
      <c r="AD372" s="26">
        <v>2010</v>
      </c>
      <c r="AE372" s="26">
        <v>2011</v>
      </c>
      <c r="AF372" s="26">
        <v>2012</v>
      </c>
      <c r="AG372" s="26">
        <v>2013</v>
      </c>
      <c r="AH372" s="26">
        <v>2014</v>
      </c>
      <c r="AI372" s="26">
        <v>2015</v>
      </c>
      <c r="AJ372" s="26">
        <v>2016</v>
      </c>
      <c r="AK372" s="26">
        <v>2017</v>
      </c>
      <c r="AL372" s="26">
        <v>2018</v>
      </c>
      <c r="AM372" s="26">
        <v>2019</v>
      </c>
      <c r="AN372" s="26">
        <v>2020</v>
      </c>
      <c r="AO372" s="26">
        <v>2021</v>
      </c>
      <c r="AP372" s="26">
        <v>2022</v>
      </c>
      <c r="AQ372" s="26">
        <v>2023</v>
      </c>
      <c r="AR372" s="26">
        <v>2024</v>
      </c>
      <c r="AS372" s="12"/>
      <c r="AT372" s="12"/>
      <c r="AU372" s="12"/>
    </row>
    <row r="373" spans="1:47" s="79" customFormat="1" x14ac:dyDescent="0.35">
      <c r="I373" s="170" t="s">
        <v>291</v>
      </c>
      <c r="J373" s="49">
        <v>0.78001388413998052</v>
      </c>
      <c r="K373" s="49">
        <v>0.77504945643186485</v>
      </c>
      <c r="L373" s="49">
        <v>0.76829822378371038</v>
      </c>
      <c r="M373" s="49">
        <v>0.83324245136223885</v>
      </c>
      <c r="N373" s="49">
        <v>0.83146127703706996</v>
      </c>
      <c r="O373" s="49">
        <v>0.79696723397419877</v>
      </c>
      <c r="P373" s="49">
        <v>0.80171308426817123</v>
      </c>
      <c r="Q373" s="49">
        <v>0.82931686079282774</v>
      </c>
      <c r="R373" s="49">
        <v>0.85517639478447782</v>
      </c>
      <c r="S373" s="49">
        <v>0.82068693961392269</v>
      </c>
      <c r="T373" s="49">
        <v>0.81938393252574637</v>
      </c>
      <c r="U373" s="49">
        <v>0.81516871945151081</v>
      </c>
      <c r="V373" s="49">
        <v>0.84978400048465585</v>
      </c>
      <c r="W373" s="49">
        <v>0.85157747008594742</v>
      </c>
      <c r="X373" s="49">
        <v>0.8120303408290499</v>
      </c>
      <c r="Y373" s="49">
        <v>0.83753745966456739</v>
      </c>
      <c r="Z373" s="49">
        <v>0.9096630155350317</v>
      </c>
      <c r="AA373" s="49">
        <v>0.88140846293347841</v>
      </c>
      <c r="AB373" s="49">
        <v>0.89720418451643591</v>
      </c>
      <c r="AC373" s="49">
        <v>0.88045525778217248</v>
      </c>
      <c r="AD373" s="49">
        <v>0.887859208883233</v>
      </c>
      <c r="AE373" s="49">
        <v>0.89577743691232581</v>
      </c>
      <c r="AF373" s="49">
        <v>0.90057969948630134</v>
      </c>
      <c r="AG373" s="49">
        <v>0.8701928195136962</v>
      </c>
      <c r="AH373" s="49">
        <v>0.86186571343765195</v>
      </c>
      <c r="AI373" s="49">
        <v>0.91826478575476644</v>
      </c>
      <c r="AJ373" s="49">
        <v>0.81150778629663589</v>
      </c>
      <c r="AK373" s="49">
        <v>0.80295694376834481</v>
      </c>
      <c r="AL373" s="49">
        <v>0.74706587825354676</v>
      </c>
      <c r="AM373" s="49">
        <v>0.83517084787188867</v>
      </c>
      <c r="AN373" s="49">
        <v>0.65387645992760723</v>
      </c>
      <c r="AO373" s="49">
        <v>0.690949642831861</v>
      </c>
      <c r="AP373" s="49">
        <v>0.16613825381817202</v>
      </c>
      <c r="AQ373" s="49">
        <v>0</v>
      </c>
      <c r="AR373" s="47">
        <v>0</v>
      </c>
      <c r="AS373" s="12"/>
      <c r="AT373" s="47"/>
      <c r="AU373" s="55"/>
    </row>
    <row r="374" spans="1:47" s="79" customFormat="1" x14ac:dyDescent="0.35">
      <c r="I374" s="170" t="s">
        <v>292</v>
      </c>
      <c r="J374" s="50">
        <v>0.15228800000000001</v>
      </c>
      <c r="K374" s="50">
        <v>0.166657</v>
      </c>
      <c r="L374" s="50">
        <v>0.15818000000000002</v>
      </c>
      <c r="M374" s="50">
        <v>0.161056</v>
      </c>
      <c r="N374" s="50">
        <v>0.17821100000000001</v>
      </c>
      <c r="O374" s="50">
        <v>0.14257700000000001</v>
      </c>
      <c r="P374" s="50">
        <v>0.16655600000000001</v>
      </c>
      <c r="Q374" s="50">
        <v>0.158494</v>
      </c>
      <c r="R374" s="50">
        <v>0.17639099999999999</v>
      </c>
      <c r="S374" s="50">
        <v>0.177284</v>
      </c>
      <c r="T374" s="50">
        <v>0.182924</v>
      </c>
      <c r="U374" s="50">
        <v>0.18715499999999999</v>
      </c>
      <c r="V374" s="50">
        <v>0.19747600000000001</v>
      </c>
      <c r="W374" s="50">
        <v>0.18434899999999999</v>
      </c>
      <c r="X374" s="50">
        <v>0.175431</v>
      </c>
      <c r="Y374" s="50">
        <v>0.21254499999999998</v>
      </c>
      <c r="Z374" s="50">
        <v>0.22776400000000002</v>
      </c>
      <c r="AA374" s="50">
        <v>0.22489799999999999</v>
      </c>
      <c r="AB374" s="50">
        <v>0.24665275377329601</v>
      </c>
      <c r="AC374" s="50">
        <v>0.23875971943792298</v>
      </c>
      <c r="AD374" s="50">
        <v>0.24378492321567502</v>
      </c>
      <c r="AE374" s="50">
        <v>0.25534190236663801</v>
      </c>
      <c r="AF374" s="50">
        <v>0.25137764694213899</v>
      </c>
      <c r="AG374" s="50">
        <v>0.24152252002906802</v>
      </c>
      <c r="AH374" s="50">
        <v>0.234019106881874</v>
      </c>
      <c r="AI374" s="50">
        <v>0.26016568881413199</v>
      </c>
      <c r="AJ374" s="50">
        <v>0.172204</v>
      </c>
      <c r="AK374" s="50">
        <v>0.17377135200650401</v>
      </c>
      <c r="AL374" s="50">
        <v>0.147940028</v>
      </c>
      <c r="AM374" s="50">
        <v>0.159040070913088</v>
      </c>
      <c r="AN374" s="50">
        <v>0.13419430487843301</v>
      </c>
      <c r="AO374" s="50">
        <v>4.3372029780580801E-2</v>
      </c>
      <c r="AP374" s="50">
        <v>1.4376E-2</v>
      </c>
      <c r="AQ374" s="51">
        <v>1.4376E-2</v>
      </c>
      <c r="AR374" s="92">
        <v>1.4376E-2</v>
      </c>
      <c r="AS374" s="12"/>
      <c r="AT374" s="47"/>
      <c r="AU374" s="55"/>
    </row>
    <row r="375" spans="1:47" s="79" customFormat="1" x14ac:dyDescent="0.35">
      <c r="I375" s="170" t="s">
        <v>293</v>
      </c>
      <c r="J375" s="49">
        <v>1.7042333695923331</v>
      </c>
      <c r="K375" s="49">
        <v>1.3917269927611016</v>
      </c>
      <c r="L375" s="49">
        <v>1.7632201597869419</v>
      </c>
      <c r="M375" s="49">
        <v>1.6546219489802068</v>
      </c>
      <c r="N375" s="49">
        <v>1.3577039875362615</v>
      </c>
      <c r="O375" s="49">
        <v>0.92668783914343567</v>
      </c>
      <c r="P375" s="49">
        <v>0.69131403197143093</v>
      </c>
      <c r="Q375" s="49">
        <v>0.33622105465398733</v>
      </c>
      <c r="R375" s="49">
        <v>0.22794572775470479</v>
      </c>
      <c r="S375" s="49">
        <v>0.22581472760605542</v>
      </c>
      <c r="T375" s="49">
        <v>0.19505077910831181</v>
      </c>
      <c r="U375" s="49">
        <v>0.20776680348551921</v>
      </c>
      <c r="V375" s="49">
        <v>0.18855407045679462</v>
      </c>
      <c r="W375" s="49">
        <v>0.16057332595250171</v>
      </c>
      <c r="X375" s="49">
        <v>0.20630626497869331</v>
      </c>
      <c r="Y375" s="49">
        <v>0.20289333287391895</v>
      </c>
      <c r="Z375" s="49">
        <v>0.17812178131525483</v>
      </c>
      <c r="AA375" s="49">
        <v>0.1359801393119896</v>
      </c>
      <c r="AB375" s="49">
        <v>0.10788836791907383</v>
      </c>
      <c r="AC375" s="49">
        <v>0.17525617970825424</v>
      </c>
      <c r="AD375" s="49">
        <v>0.20788236094130536</v>
      </c>
      <c r="AE375" s="49">
        <v>0.29875359515252414</v>
      </c>
      <c r="AF375" s="49">
        <v>0.34316902344109629</v>
      </c>
      <c r="AG375" s="49">
        <v>0.30181538560700966</v>
      </c>
      <c r="AH375" s="49">
        <v>0.35243082467079373</v>
      </c>
      <c r="AI375" s="49">
        <v>0.28954698262017803</v>
      </c>
      <c r="AJ375" s="49">
        <v>0.28982768305404777</v>
      </c>
      <c r="AK375" s="49">
        <v>0.29902484489668707</v>
      </c>
      <c r="AL375" s="49">
        <v>0.37970107670893016</v>
      </c>
      <c r="AM375" s="49">
        <v>0.33667761762873949</v>
      </c>
      <c r="AN375" s="49">
        <v>0.24449252381418288</v>
      </c>
      <c r="AO375" s="49">
        <v>0.2441107535136737</v>
      </c>
      <c r="AP375" s="49">
        <v>0.22557062826548402</v>
      </c>
      <c r="AQ375" s="49">
        <v>0.22134321965261322</v>
      </c>
      <c r="AR375" s="47">
        <v>0.24395498440850247</v>
      </c>
      <c r="AS375" s="12"/>
      <c r="AT375" s="47"/>
      <c r="AU375" s="55"/>
    </row>
    <row r="376" spans="1:47" s="79" customFormat="1" x14ac:dyDescent="0.35">
      <c r="I376" s="170" t="s">
        <v>294</v>
      </c>
      <c r="J376" s="49">
        <v>1.2724615114193127</v>
      </c>
      <c r="K376" s="49">
        <v>1.3410199034255124</v>
      </c>
      <c r="L376" s="49">
        <v>1.2816654640720371</v>
      </c>
      <c r="M376" s="49">
        <v>1.325838202022499</v>
      </c>
      <c r="N376" s="49">
        <v>1.4323020113839844</v>
      </c>
      <c r="O376" s="49">
        <v>1.1912100958904555</v>
      </c>
      <c r="P376" s="49">
        <v>1.5247092542588681</v>
      </c>
      <c r="Q376" s="49">
        <v>1.6027721734714082</v>
      </c>
      <c r="R376" s="49">
        <v>1.4946821139360471</v>
      </c>
      <c r="S376" s="49">
        <v>1.4149109931311465</v>
      </c>
      <c r="T376" s="49">
        <v>1.2987222490806678</v>
      </c>
      <c r="U376" s="49">
        <v>1.4466709667433042</v>
      </c>
      <c r="V376" s="49">
        <v>1.2576203616737571</v>
      </c>
      <c r="W376" s="49">
        <v>1.1797245756666106</v>
      </c>
      <c r="X376" s="49">
        <v>1.4605821626776609</v>
      </c>
      <c r="Y376" s="49">
        <v>1.6672822382556711</v>
      </c>
      <c r="Z376" s="49">
        <v>2.0347842704367913</v>
      </c>
      <c r="AA376" s="49">
        <v>1.8748462710569647</v>
      </c>
      <c r="AB376" s="49">
        <v>1.6563662916930297</v>
      </c>
      <c r="AC376" s="49">
        <v>1.7171109935985645</v>
      </c>
      <c r="AD376" s="49">
        <v>2.1419457219415903</v>
      </c>
      <c r="AE376" s="49">
        <v>1.9933904649000622</v>
      </c>
      <c r="AF376" s="49">
        <v>1.4608772001214345</v>
      </c>
      <c r="AG376" s="49">
        <v>1.0537778687763231</v>
      </c>
      <c r="AH376" s="49">
        <v>1.1567910452403367</v>
      </c>
      <c r="AI376" s="49">
        <v>1.268128237236037</v>
      </c>
      <c r="AJ376" s="49">
        <v>1.0841566665509277</v>
      </c>
      <c r="AK376" s="49">
        <v>0.9292935755347268</v>
      </c>
      <c r="AL376" s="49">
        <v>0.88846805054549183</v>
      </c>
      <c r="AM376" s="49">
        <v>0.76931030476807583</v>
      </c>
      <c r="AN376" s="49">
        <v>0.66668972679236616</v>
      </c>
      <c r="AO376" s="49">
        <v>0.62569070512839764</v>
      </c>
      <c r="AP376" s="49">
        <v>0.77826450659142987</v>
      </c>
      <c r="AQ376" s="49">
        <v>0.6970748625875004</v>
      </c>
      <c r="AR376" s="47">
        <v>0.73208538347658669</v>
      </c>
      <c r="AS376" s="12"/>
      <c r="AT376" s="47"/>
      <c r="AU376" s="55"/>
    </row>
    <row r="377" spans="1:47" s="79" customFormat="1" x14ac:dyDescent="0.35">
      <c r="I377" s="185" t="s">
        <v>280</v>
      </c>
      <c r="J377" s="192">
        <f t="shared" ref="J377:AR377" si="3">SUM(J373:J376)</f>
        <v>3.9089967651516266</v>
      </c>
      <c r="K377" s="192">
        <f t="shared" si="3"/>
        <v>3.6744533526184791</v>
      </c>
      <c r="L377" s="192">
        <f t="shared" si="3"/>
        <v>3.9713638476426896</v>
      </c>
      <c r="M377" s="192">
        <f t="shared" si="3"/>
        <v>3.974758602364945</v>
      </c>
      <c r="N377" s="192">
        <f t="shared" si="3"/>
        <v>3.7996782759573158</v>
      </c>
      <c r="O377" s="192">
        <f t="shared" si="3"/>
        <v>3.0574421690080902</v>
      </c>
      <c r="P377" s="192">
        <f t="shared" si="3"/>
        <v>3.1842923704984702</v>
      </c>
      <c r="Q377" s="192">
        <f t="shared" si="3"/>
        <v>2.9268040889182232</v>
      </c>
      <c r="R377" s="192">
        <f t="shared" si="3"/>
        <v>2.7541952364752298</v>
      </c>
      <c r="S377" s="192">
        <f t="shared" si="3"/>
        <v>2.6386966603511244</v>
      </c>
      <c r="T377" s="192">
        <f t="shared" si="3"/>
        <v>2.4960809607147261</v>
      </c>
      <c r="U377" s="192">
        <f t="shared" si="3"/>
        <v>2.656761489680334</v>
      </c>
      <c r="V377" s="192">
        <f t="shared" si="3"/>
        <v>2.4934344326152074</v>
      </c>
      <c r="W377" s="192">
        <f t="shared" si="3"/>
        <v>2.3762243717050597</v>
      </c>
      <c r="X377" s="192">
        <f t="shared" si="3"/>
        <v>2.654349768485404</v>
      </c>
      <c r="Y377" s="192">
        <f t="shared" si="3"/>
        <v>2.9202580307941575</v>
      </c>
      <c r="Z377" s="192">
        <f t="shared" si="3"/>
        <v>3.3503330672870781</v>
      </c>
      <c r="AA377" s="192">
        <f t="shared" si="3"/>
        <v>3.1171328733024328</v>
      </c>
      <c r="AB377" s="192">
        <f t="shared" si="3"/>
        <v>2.9081115979018355</v>
      </c>
      <c r="AC377" s="192">
        <f t="shared" si="3"/>
        <v>3.0115821505269142</v>
      </c>
      <c r="AD377" s="192">
        <f t="shared" si="3"/>
        <v>3.4814722149818036</v>
      </c>
      <c r="AE377" s="192">
        <f t="shared" si="3"/>
        <v>3.44326339933155</v>
      </c>
      <c r="AF377" s="192">
        <f t="shared" si="3"/>
        <v>2.9560035699909708</v>
      </c>
      <c r="AG377" s="192">
        <f t="shared" si="3"/>
        <v>2.4673085939260968</v>
      </c>
      <c r="AH377" s="192">
        <f t="shared" si="3"/>
        <v>2.6051066902306563</v>
      </c>
      <c r="AI377" s="192">
        <f t="shared" si="3"/>
        <v>2.7361056944251132</v>
      </c>
      <c r="AJ377" s="192">
        <f t="shared" si="3"/>
        <v>2.3576961359016115</v>
      </c>
      <c r="AK377" s="192">
        <f t="shared" si="3"/>
        <v>2.2050467162062626</v>
      </c>
      <c r="AL377" s="192">
        <f t="shared" si="3"/>
        <v>2.1631750335079687</v>
      </c>
      <c r="AM377" s="192">
        <f t="shared" si="3"/>
        <v>2.100198841181792</v>
      </c>
      <c r="AN377" s="192">
        <f t="shared" si="3"/>
        <v>1.6992530154125893</v>
      </c>
      <c r="AO377" s="192">
        <f t="shared" si="3"/>
        <v>1.604123131254513</v>
      </c>
      <c r="AP377" s="192">
        <f t="shared" si="3"/>
        <v>1.184349388675086</v>
      </c>
      <c r="AQ377" s="192">
        <f t="shared" si="3"/>
        <v>0.93279408224011362</v>
      </c>
      <c r="AR377" s="192">
        <f t="shared" si="3"/>
        <v>0.99041636788508913</v>
      </c>
      <c r="AS377" s="12"/>
      <c r="AT377" s="47"/>
      <c r="AU377" s="55"/>
    </row>
    <row r="378" spans="1:47" s="79" customFormat="1" x14ac:dyDescent="0.35">
      <c r="I378" s="169"/>
      <c r="J378" s="12"/>
      <c r="K378" s="12"/>
      <c r="L378" s="12"/>
      <c r="M378" s="12"/>
      <c r="N378" s="12"/>
      <c r="O378" s="12"/>
      <c r="P378" s="12"/>
      <c r="Q378" s="12"/>
      <c r="R378" s="12"/>
      <c r="S378" s="12"/>
      <c r="T378" s="12"/>
      <c r="U378" s="12"/>
      <c r="V378" s="12"/>
      <c r="W378" s="12"/>
      <c r="X378" s="12"/>
      <c r="Y378" s="12"/>
      <c r="Z378" s="12"/>
      <c r="AA378" s="12"/>
      <c r="AB378" s="12"/>
      <c r="AC378" s="12"/>
      <c r="AD378" s="12"/>
      <c r="AE378" s="12"/>
      <c r="AF378" s="12"/>
      <c r="AG378" s="12"/>
      <c r="AH378" s="12"/>
      <c r="AI378" s="12"/>
      <c r="AJ378" s="12"/>
      <c r="AK378" s="12"/>
      <c r="AL378" s="12"/>
      <c r="AM378" s="12"/>
      <c r="AN378" s="12"/>
      <c r="AO378" s="12"/>
      <c r="AP378" s="12"/>
      <c r="AQ378" s="12"/>
      <c r="AR378" s="12"/>
      <c r="AS378" s="12"/>
      <c r="AT378" s="12"/>
      <c r="AU378" s="12"/>
    </row>
    <row r="379" spans="1:47" s="79" customFormat="1" x14ac:dyDescent="0.35">
      <c r="I379" s="169"/>
      <c r="J379" s="12"/>
      <c r="K379" s="12"/>
      <c r="L379" s="12"/>
      <c r="M379" s="12"/>
      <c r="N379" s="12"/>
      <c r="O379" s="12"/>
      <c r="P379" s="12"/>
      <c r="Q379" s="12"/>
      <c r="R379" s="12"/>
      <c r="S379" s="12"/>
      <c r="T379" s="12"/>
      <c r="U379" s="12"/>
      <c r="V379" s="12"/>
      <c r="W379" s="12"/>
      <c r="X379" s="12"/>
      <c r="Y379" s="12"/>
      <c r="Z379" s="12"/>
      <c r="AA379" s="12"/>
      <c r="AB379" s="12"/>
      <c r="AC379" s="12"/>
      <c r="AD379" s="12"/>
      <c r="AE379" s="12"/>
      <c r="AF379" s="12"/>
      <c r="AG379" s="12"/>
      <c r="AH379" s="12"/>
      <c r="AI379" s="12"/>
      <c r="AJ379" s="12"/>
      <c r="AK379" s="12"/>
      <c r="AL379" s="12"/>
      <c r="AM379" s="12"/>
      <c r="AN379" s="76"/>
      <c r="AO379" s="76"/>
      <c r="AP379" s="76"/>
      <c r="AQ379" s="76"/>
      <c r="AR379" s="12"/>
      <c r="AS379" s="12"/>
      <c r="AT379" s="12"/>
      <c r="AU379" s="12"/>
    </row>
    <row r="380" spans="1:47" s="79" customFormat="1" x14ac:dyDescent="0.35">
      <c r="I380" s="12"/>
      <c r="J380" s="12"/>
      <c r="K380" s="12"/>
      <c r="L380" s="12"/>
      <c r="M380" s="12"/>
      <c r="N380" s="12"/>
      <c r="O380" s="12"/>
      <c r="P380" s="12"/>
      <c r="Q380" s="12"/>
      <c r="R380" s="12"/>
      <c r="S380" s="12"/>
      <c r="T380" s="12"/>
      <c r="U380" s="12"/>
      <c r="V380" s="12"/>
      <c r="W380" s="12"/>
      <c r="X380" s="12"/>
      <c r="Y380" s="12"/>
      <c r="Z380" s="12"/>
      <c r="AA380" s="12"/>
      <c r="AB380" s="12"/>
      <c r="AC380" s="12"/>
      <c r="AD380" s="12"/>
      <c r="AE380" s="12"/>
      <c r="AF380" s="12"/>
      <c r="AG380" s="12"/>
      <c r="AH380" s="12"/>
      <c r="AI380" s="12"/>
      <c r="AJ380" s="12"/>
      <c r="AK380" s="12"/>
      <c r="AL380" s="12"/>
      <c r="AM380" s="12"/>
      <c r="AN380" s="77"/>
      <c r="AO380" s="77"/>
      <c r="AP380" s="77"/>
      <c r="AQ380" s="77"/>
      <c r="AR380" s="12"/>
      <c r="AS380" s="12"/>
      <c r="AT380" s="12"/>
      <c r="AU380" s="12"/>
    </row>
    <row r="381" spans="1:47" s="79" customFormat="1" x14ac:dyDescent="0.35">
      <c r="I381" s="12"/>
      <c r="J381" s="12"/>
      <c r="K381" s="12"/>
      <c r="L381" s="12"/>
      <c r="M381" s="12"/>
      <c r="N381" s="12"/>
      <c r="O381" s="12"/>
      <c r="P381" s="12"/>
      <c r="Q381" s="12"/>
      <c r="R381" s="12"/>
      <c r="S381" s="12"/>
      <c r="T381" s="12"/>
      <c r="U381" s="12"/>
      <c r="V381" s="12"/>
      <c r="W381" s="12"/>
      <c r="X381" s="12"/>
      <c r="Y381" s="12"/>
      <c r="Z381" s="12"/>
      <c r="AA381" s="12"/>
      <c r="AB381" s="12"/>
      <c r="AC381" s="12"/>
      <c r="AD381" s="12"/>
      <c r="AE381" s="12"/>
      <c r="AF381" s="12"/>
      <c r="AG381" s="12"/>
      <c r="AH381" s="12"/>
      <c r="AI381" s="12"/>
      <c r="AJ381" s="12"/>
      <c r="AK381" s="12"/>
      <c r="AL381" s="12"/>
      <c r="AM381" s="12"/>
      <c r="AN381" s="52"/>
      <c r="AO381" s="52"/>
      <c r="AP381" s="52"/>
      <c r="AQ381" s="52"/>
      <c r="AR381" s="12"/>
      <c r="AS381" s="12"/>
      <c r="AT381" s="12"/>
      <c r="AU381" s="12"/>
    </row>
    <row r="382" spans="1:47" s="79" customFormat="1" x14ac:dyDescent="0.35">
      <c r="I382" s="12"/>
      <c r="J382" s="12"/>
      <c r="K382" s="12"/>
      <c r="L382" s="12"/>
      <c r="M382" s="12"/>
      <c r="N382" s="12"/>
      <c r="O382" s="12"/>
      <c r="P382" s="12"/>
      <c r="Q382" s="12"/>
      <c r="R382" s="12"/>
      <c r="S382" s="12"/>
      <c r="T382" s="12"/>
      <c r="U382" s="12"/>
      <c r="V382" s="12"/>
      <c r="W382" s="12"/>
      <c r="X382" s="12"/>
      <c r="Y382" s="12"/>
      <c r="Z382" s="12"/>
      <c r="AA382" s="12"/>
      <c r="AB382" s="12"/>
      <c r="AC382" s="12"/>
      <c r="AD382" s="12"/>
      <c r="AE382" s="12"/>
      <c r="AF382" s="12"/>
      <c r="AG382" s="12"/>
      <c r="AH382" s="12"/>
      <c r="AI382" s="12"/>
      <c r="AJ382" s="12"/>
      <c r="AK382" s="12"/>
      <c r="AL382" s="12"/>
      <c r="AM382" s="12"/>
      <c r="AN382" s="52"/>
      <c r="AO382" s="52"/>
      <c r="AP382" s="52"/>
      <c r="AQ382" s="52"/>
      <c r="AR382" s="12"/>
      <c r="AS382" s="12"/>
      <c r="AT382" s="12"/>
      <c r="AU382" s="12"/>
    </row>
    <row r="383" spans="1:47" s="79" customFormat="1" x14ac:dyDescent="0.35">
      <c r="I383" s="12"/>
      <c r="J383" s="12"/>
      <c r="K383" s="12"/>
      <c r="L383" s="12"/>
      <c r="M383" s="12"/>
      <c r="N383" s="12"/>
      <c r="O383" s="12"/>
      <c r="P383" s="12"/>
      <c r="Q383" s="12"/>
      <c r="R383" s="12"/>
      <c r="S383" s="12"/>
      <c r="T383" s="12"/>
      <c r="U383" s="12"/>
      <c r="V383" s="12"/>
      <c r="W383" s="12"/>
      <c r="X383" s="12"/>
      <c r="Y383" s="12"/>
      <c r="Z383" s="12"/>
      <c r="AA383" s="12"/>
      <c r="AB383" s="12"/>
      <c r="AC383" s="12"/>
      <c r="AD383" s="12"/>
      <c r="AE383" s="12"/>
      <c r="AF383" s="12"/>
      <c r="AG383" s="12"/>
      <c r="AH383" s="12"/>
      <c r="AI383" s="12"/>
      <c r="AJ383" s="12"/>
      <c r="AK383" s="12"/>
      <c r="AL383" s="12"/>
      <c r="AM383" s="12"/>
      <c r="AN383" s="52"/>
      <c r="AO383" s="52"/>
      <c r="AP383" s="55"/>
      <c r="AQ383" s="44"/>
      <c r="AR383" s="77"/>
      <c r="AS383" s="77"/>
      <c r="AT383" s="77"/>
      <c r="AU383" s="93"/>
    </row>
    <row r="384" spans="1:47" s="79" customFormat="1" x14ac:dyDescent="0.35">
      <c r="I384" s="12"/>
      <c r="J384" s="12"/>
      <c r="K384" s="94"/>
      <c r="L384" s="94"/>
      <c r="M384" s="94"/>
      <c r="N384" s="94"/>
      <c r="O384" s="12"/>
      <c r="P384" s="12"/>
      <c r="Q384" s="94"/>
      <c r="R384" s="94"/>
      <c r="S384" s="12"/>
      <c r="T384" s="12"/>
      <c r="U384" s="12"/>
      <c r="V384" s="12"/>
      <c r="W384" s="12"/>
      <c r="X384" s="94"/>
      <c r="Y384" s="94"/>
      <c r="Z384" s="94"/>
      <c r="AA384" s="94"/>
      <c r="AB384" s="94"/>
      <c r="AC384" s="94"/>
      <c r="AD384" s="94"/>
      <c r="AE384" s="94"/>
      <c r="AF384" s="94"/>
      <c r="AG384" s="12"/>
      <c r="AH384" s="12"/>
      <c r="AI384" s="94"/>
      <c r="AJ384" s="12"/>
      <c r="AK384" s="12"/>
      <c r="AL384" s="12"/>
      <c r="AM384" s="12"/>
      <c r="AN384" s="12"/>
      <c r="AO384" s="12"/>
      <c r="AP384" s="12"/>
      <c r="AQ384" s="12"/>
      <c r="AR384" s="77"/>
      <c r="AS384" s="77"/>
      <c r="AT384" s="77"/>
      <c r="AU384" s="93"/>
    </row>
    <row r="385" spans="1:47" s="79" customFormat="1" x14ac:dyDescent="0.35">
      <c r="I385" s="12"/>
      <c r="J385" s="12"/>
      <c r="K385" s="12"/>
      <c r="L385" s="12"/>
      <c r="M385" s="12"/>
      <c r="N385" s="12"/>
      <c r="O385" s="12"/>
      <c r="P385" s="12"/>
      <c r="Q385" s="12"/>
      <c r="R385" s="12"/>
      <c r="S385" s="12"/>
      <c r="T385" s="12"/>
      <c r="U385" s="12"/>
      <c r="V385" s="12"/>
      <c r="W385" s="12"/>
      <c r="X385" s="12"/>
      <c r="Y385" s="12"/>
      <c r="Z385" s="12"/>
      <c r="AA385" s="12"/>
      <c r="AB385" s="12"/>
      <c r="AC385" s="12"/>
      <c r="AD385" s="12"/>
      <c r="AE385" s="12"/>
      <c r="AF385" s="12"/>
      <c r="AG385" s="12"/>
      <c r="AH385" s="12"/>
      <c r="AI385" s="12"/>
      <c r="AJ385" s="12"/>
      <c r="AK385" s="12"/>
      <c r="AL385" s="12"/>
      <c r="AM385" s="12"/>
      <c r="AN385" s="52"/>
      <c r="AO385" s="52"/>
      <c r="AP385" s="52"/>
      <c r="AQ385" s="52"/>
      <c r="AR385" s="77"/>
      <c r="AS385" s="77"/>
      <c r="AT385" s="77"/>
      <c r="AU385" s="93"/>
    </row>
    <row r="386" spans="1:47" s="79" customFormat="1" x14ac:dyDescent="0.35">
      <c r="I386" s="12"/>
      <c r="J386" s="44"/>
      <c r="K386" s="44"/>
      <c r="L386" s="44"/>
      <c r="M386" s="44"/>
      <c r="N386" s="44"/>
      <c r="O386" s="44"/>
      <c r="P386" s="44"/>
      <c r="Q386" s="44"/>
      <c r="R386" s="44"/>
      <c r="S386" s="44"/>
      <c r="T386" s="44"/>
      <c r="U386" s="44"/>
      <c r="V386" s="44"/>
      <c r="W386" s="44"/>
      <c r="X386" s="44"/>
      <c r="Y386" s="44"/>
      <c r="Z386" s="44"/>
      <c r="AA386" s="44"/>
      <c r="AB386" s="44"/>
      <c r="AC386" s="44"/>
      <c r="AD386" s="44"/>
      <c r="AE386" s="44"/>
      <c r="AF386" s="44"/>
      <c r="AG386" s="44"/>
      <c r="AH386" s="44"/>
      <c r="AI386" s="44"/>
      <c r="AJ386" s="44"/>
      <c r="AK386" s="44"/>
      <c r="AL386" s="44"/>
      <c r="AM386" s="44"/>
      <c r="AN386" s="44"/>
      <c r="AO386" s="44"/>
      <c r="AP386" s="44"/>
      <c r="AQ386" s="44"/>
      <c r="AR386" s="44"/>
      <c r="AS386" s="12"/>
      <c r="AT386" s="12"/>
      <c r="AU386" s="12"/>
    </row>
    <row r="387" spans="1:47" s="79" customFormat="1" x14ac:dyDescent="0.35">
      <c r="A387" s="12"/>
      <c r="B387" s="12"/>
      <c r="C387" s="12"/>
      <c r="D387" s="12"/>
      <c r="E387" s="12"/>
      <c r="F387" s="12"/>
      <c r="G387" s="12"/>
      <c r="H387" s="12"/>
      <c r="I387" s="12"/>
      <c r="J387" s="44"/>
      <c r="K387" s="44"/>
      <c r="L387" s="44"/>
      <c r="M387" s="44"/>
      <c r="N387" s="44"/>
      <c r="O387" s="44"/>
      <c r="P387" s="44"/>
      <c r="Q387" s="44"/>
      <c r="R387" s="44"/>
      <c r="S387" s="44"/>
      <c r="T387" s="44"/>
      <c r="U387" s="44"/>
      <c r="V387" s="44"/>
      <c r="W387" s="44"/>
      <c r="X387" s="44"/>
      <c r="Y387" s="44"/>
      <c r="Z387" s="44"/>
      <c r="AA387" s="44"/>
      <c r="AB387" s="44"/>
      <c r="AC387" s="44"/>
      <c r="AD387" s="44"/>
      <c r="AE387" s="44"/>
      <c r="AF387" s="44"/>
      <c r="AG387" s="44"/>
      <c r="AH387" s="44"/>
      <c r="AI387" s="44"/>
      <c r="AJ387" s="44"/>
      <c r="AK387" s="44"/>
      <c r="AL387" s="44"/>
      <c r="AM387" s="44"/>
      <c r="AN387" s="44"/>
      <c r="AO387" s="44"/>
      <c r="AP387" s="44"/>
      <c r="AQ387" s="44"/>
      <c r="AR387" s="44"/>
    </row>
    <row r="388" spans="1:47" s="79" customFormat="1" x14ac:dyDescent="0.35">
      <c r="A388" s="12"/>
      <c r="B388" s="12"/>
      <c r="C388" s="12"/>
      <c r="D388" s="12"/>
      <c r="E388" s="12"/>
      <c r="F388" s="12"/>
      <c r="G388" s="12"/>
      <c r="H388" s="12"/>
      <c r="I388" s="12"/>
      <c r="J388" s="44"/>
      <c r="K388" s="44"/>
      <c r="L388" s="44"/>
      <c r="M388" s="44"/>
      <c r="N388" s="44"/>
      <c r="O388" s="44"/>
      <c r="P388" s="44"/>
      <c r="Q388" s="44"/>
      <c r="R388" s="44"/>
      <c r="S388" s="44"/>
      <c r="T388" s="44"/>
      <c r="U388" s="44"/>
      <c r="V388" s="44"/>
      <c r="W388" s="44"/>
      <c r="X388" s="44"/>
      <c r="Y388" s="44"/>
      <c r="Z388" s="44"/>
      <c r="AA388" s="44"/>
      <c r="AB388" s="44"/>
      <c r="AC388" s="44"/>
      <c r="AD388" s="44"/>
      <c r="AE388" s="44"/>
      <c r="AF388" s="44"/>
      <c r="AG388" s="44"/>
      <c r="AH388" s="44"/>
      <c r="AI388" s="44"/>
      <c r="AJ388" s="44"/>
      <c r="AK388" s="44"/>
      <c r="AL388" s="44"/>
      <c r="AM388" s="44"/>
      <c r="AN388" s="44"/>
      <c r="AO388" s="44"/>
      <c r="AP388" s="44"/>
      <c r="AQ388" s="44"/>
      <c r="AR388" s="44"/>
    </row>
    <row r="389" spans="1:47" s="79" customFormat="1" x14ac:dyDescent="0.35">
      <c r="A389" s="12"/>
      <c r="B389" s="12"/>
      <c r="C389" s="12"/>
      <c r="D389" s="12"/>
      <c r="E389" s="12"/>
      <c r="F389" s="12"/>
      <c r="G389" s="12"/>
      <c r="H389" s="12"/>
      <c r="J389" s="44"/>
      <c r="K389" s="44"/>
      <c r="L389" s="44"/>
      <c r="M389" s="44"/>
      <c r="N389" s="44"/>
      <c r="O389" s="44"/>
      <c r="P389" s="44"/>
      <c r="Q389" s="44"/>
      <c r="R389" s="44"/>
      <c r="S389" s="44"/>
      <c r="T389" s="44"/>
      <c r="U389" s="44"/>
      <c r="V389" s="44"/>
      <c r="W389" s="44"/>
      <c r="X389" s="44"/>
      <c r="Y389" s="44"/>
      <c r="Z389" s="44"/>
      <c r="AA389" s="44"/>
      <c r="AB389" s="44"/>
      <c r="AC389" s="44"/>
      <c r="AD389" s="44"/>
      <c r="AE389" s="44"/>
      <c r="AF389" s="44"/>
      <c r="AG389" s="44"/>
      <c r="AH389" s="44"/>
      <c r="AI389" s="44"/>
      <c r="AJ389" s="44"/>
      <c r="AK389" s="44"/>
      <c r="AL389" s="44"/>
      <c r="AM389" s="44"/>
      <c r="AN389" s="44"/>
      <c r="AO389" s="44"/>
      <c r="AP389" s="44"/>
      <c r="AQ389" s="44"/>
      <c r="AR389" s="44"/>
    </row>
    <row r="390" spans="1:47" s="79" customFormat="1" x14ac:dyDescent="0.35">
      <c r="A390" s="12"/>
      <c r="B390" s="12"/>
      <c r="C390" s="12"/>
      <c r="D390" s="12"/>
      <c r="E390" s="12"/>
      <c r="F390" s="12"/>
      <c r="G390" s="12"/>
      <c r="H390" s="12"/>
      <c r="I390" s="12"/>
      <c r="J390" s="44"/>
      <c r="K390" s="44"/>
      <c r="L390" s="44"/>
      <c r="M390" s="44"/>
      <c r="N390" s="44"/>
      <c r="O390" s="44"/>
      <c r="P390" s="44"/>
      <c r="Q390" s="44"/>
      <c r="R390" s="44"/>
      <c r="S390" s="44"/>
      <c r="T390" s="44"/>
      <c r="U390" s="44"/>
      <c r="V390" s="44"/>
      <c r="W390" s="44"/>
      <c r="X390" s="44"/>
      <c r="Y390" s="44"/>
      <c r="Z390" s="44"/>
      <c r="AA390" s="44"/>
      <c r="AB390" s="44"/>
      <c r="AC390" s="44"/>
      <c r="AD390" s="44"/>
      <c r="AE390" s="44"/>
      <c r="AF390" s="44"/>
      <c r="AG390" s="44"/>
      <c r="AH390" s="44"/>
      <c r="AI390" s="44"/>
      <c r="AJ390" s="44"/>
      <c r="AK390" s="44"/>
      <c r="AL390" s="44"/>
      <c r="AM390" s="44"/>
      <c r="AN390" s="44"/>
      <c r="AO390" s="44"/>
      <c r="AP390" s="44"/>
      <c r="AQ390" s="44"/>
      <c r="AR390" s="44"/>
    </row>
    <row r="391" spans="1:47" s="79" customFormat="1" x14ac:dyDescent="0.35">
      <c r="A391" s="12"/>
      <c r="B391" s="12"/>
      <c r="C391" s="12"/>
      <c r="D391" s="12"/>
      <c r="E391" s="12"/>
      <c r="F391" s="12"/>
      <c r="G391" s="12"/>
      <c r="H391" s="12"/>
      <c r="I391" s="12"/>
      <c r="J391" s="44"/>
      <c r="K391" s="44"/>
      <c r="L391" s="44"/>
      <c r="M391" s="44"/>
      <c r="N391" s="44"/>
      <c r="O391" s="44"/>
      <c r="P391" s="44"/>
      <c r="Q391" s="44"/>
      <c r="R391" s="44"/>
      <c r="S391" s="44"/>
      <c r="T391" s="44"/>
      <c r="U391" s="44"/>
      <c r="V391" s="44"/>
      <c r="W391" s="44"/>
      <c r="X391" s="44"/>
      <c r="Y391" s="44"/>
      <c r="Z391" s="44"/>
      <c r="AA391" s="44"/>
      <c r="AB391" s="44"/>
      <c r="AC391" s="44"/>
      <c r="AD391" s="44"/>
      <c r="AE391" s="44"/>
      <c r="AF391" s="44"/>
      <c r="AG391" s="44"/>
      <c r="AH391" s="44"/>
      <c r="AI391" s="44"/>
      <c r="AJ391" s="44"/>
      <c r="AK391" s="44"/>
      <c r="AL391" s="44"/>
      <c r="AM391" s="44"/>
      <c r="AN391" s="44"/>
      <c r="AO391" s="44"/>
      <c r="AP391" s="44"/>
      <c r="AQ391" s="44"/>
      <c r="AR391" s="44"/>
    </row>
    <row r="392" spans="1:47" s="4" customFormat="1" x14ac:dyDescent="0.35">
      <c r="A392" s="3" t="s">
        <v>95</v>
      </c>
      <c r="B392" s="4" t="s">
        <v>394</v>
      </c>
    </row>
    <row r="393" spans="1:47" s="12" customFormat="1" x14ac:dyDescent="0.35">
      <c r="A393" s="166"/>
    </row>
    <row r="394" spans="1:47" s="12" customFormat="1" x14ac:dyDescent="0.35">
      <c r="A394" s="168"/>
      <c r="W394" s="44"/>
    </row>
    <row r="395" spans="1:47" s="12" customFormat="1" x14ac:dyDescent="0.35">
      <c r="I395" s="46" t="s">
        <v>183</v>
      </c>
      <c r="W395" s="55"/>
    </row>
    <row r="396" spans="1:47" s="12" customFormat="1" x14ac:dyDescent="0.35">
      <c r="I396" s="53"/>
      <c r="J396" s="54">
        <v>2010</v>
      </c>
      <c r="K396" s="54">
        <v>2011</v>
      </c>
      <c r="L396" s="54">
        <v>2012</v>
      </c>
      <c r="M396" s="54">
        <v>2013</v>
      </c>
      <c r="N396" s="54">
        <v>2014</v>
      </c>
      <c r="O396" s="54">
        <v>2015</v>
      </c>
      <c r="P396" s="54">
        <v>2016</v>
      </c>
      <c r="Q396" s="54">
        <v>2017</v>
      </c>
      <c r="R396" s="54">
        <v>2018</v>
      </c>
      <c r="S396" s="54">
        <v>2019</v>
      </c>
      <c r="T396" s="54">
        <v>2020</v>
      </c>
      <c r="U396" s="54">
        <v>2021</v>
      </c>
      <c r="V396" s="54">
        <v>2022</v>
      </c>
      <c r="W396" s="54">
        <v>2023</v>
      </c>
      <c r="X396" s="54">
        <v>2024</v>
      </c>
      <c r="Y396" s="54">
        <v>2025</v>
      </c>
      <c r="Z396" s="54">
        <v>2026</v>
      </c>
      <c r="AA396" s="54">
        <v>2027</v>
      </c>
      <c r="AB396" s="54">
        <v>2028</v>
      </c>
      <c r="AC396" s="54">
        <v>2029</v>
      </c>
      <c r="AD396" s="54">
        <v>2030</v>
      </c>
    </row>
    <row r="397" spans="1:47" s="12" customFormat="1" x14ac:dyDescent="0.35">
      <c r="I397" t="s">
        <v>295</v>
      </c>
      <c r="J397" s="23">
        <v>8.8785674679707025</v>
      </c>
      <c r="K397" s="23">
        <v>8.7338961001837436</v>
      </c>
      <c r="L397" s="23">
        <v>8.5711045463631308</v>
      </c>
      <c r="M397" s="23">
        <v>8.5010558458301482</v>
      </c>
      <c r="N397" s="23">
        <v>8.6927578194770359</v>
      </c>
      <c r="O397" s="23">
        <v>9.0012597047467722</v>
      </c>
      <c r="P397" s="23">
        <v>9.2095829527796322</v>
      </c>
      <c r="Q397" s="23">
        <v>9.680009215944203</v>
      </c>
      <c r="R397" s="23">
        <v>9.768435672000976</v>
      </c>
      <c r="S397" s="23">
        <v>9.5332067439405783</v>
      </c>
      <c r="T397" s="23">
        <v>8.5690387815644193</v>
      </c>
      <c r="U397" s="23">
        <v>8.8541028189942423</v>
      </c>
      <c r="V397" s="23">
        <v>8.5958246096072788</v>
      </c>
      <c r="W397" s="23">
        <v>8.7898479143154482</v>
      </c>
      <c r="X397" s="23">
        <v>8.7370880658736336</v>
      </c>
      <c r="Y397"/>
      <c r="Z397"/>
      <c r="AA397"/>
      <c r="AB397"/>
      <c r="AC397"/>
      <c r="AD397"/>
    </row>
    <row r="398" spans="1:47" s="12" customFormat="1" x14ac:dyDescent="0.35">
      <c r="I398" t="s">
        <v>296</v>
      </c>
      <c r="J398" s="44">
        <v>3.4454105374150474</v>
      </c>
      <c r="K398" s="44">
        <v>3.5529605313455779</v>
      </c>
      <c r="L398" s="44">
        <v>3.5576237955545329</v>
      </c>
      <c r="M398" s="44">
        <v>3.6574167678117759</v>
      </c>
      <c r="N398" s="44">
        <v>3.7730102994342851</v>
      </c>
      <c r="O398" s="44">
        <v>3.9041936782038267</v>
      </c>
      <c r="P398" s="44">
        <v>3.7276714471232686</v>
      </c>
      <c r="Q398" s="44">
        <v>4.0820974535102632</v>
      </c>
      <c r="R398" s="44">
        <v>4.2343877316165015</v>
      </c>
      <c r="S398" s="44">
        <v>4.0470712732086307</v>
      </c>
      <c r="T398" s="44">
        <v>3.8713082158416747</v>
      </c>
      <c r="U398" s="44">
        <v>4.1268967734501709</v>
      </c>
      <c r="V398" s="44">
        <v>4.0284253034725701</v>
      </c>
      <c r="W398" s="44">
        <v>4.0625317323612107</v>
      </c>
      <c r="X398" s="44">
        <v>4.0696442810612918</v>
      </c>
      <c r="Y398"/>
      <c r="Z398"/>
      <c r="AA398"/>
      <c r="AB398"/>
      <c r="AC398"/>
      <c r="AD398"/>
    </row>
    <row r="399" spans="1:47" s="12" customFormat="1" x14ac:dyDescent="0.35">
      <c r="I399" t="s">
        <v>297</v>
      </c>
      <c r="J399" s="44">
        <v>0.96388411048763045</v>
      </c>
      <c r="K399" s="44">
        <v>0.98832040904054075</v>
      </c>
      <c r="L399" s="44">
        <v>0.81978496607162932</v>
      </c>
      <c r="M399" s="44">
        <v>0.86282467230047122</v>
      </c>
      <c r="N399" s="44">
        <v>0.81738415443030044</v>
      </c>
      <c r="O399" s="44">
        <v>0.85563061874108981</v>
      </c>
      <c r="P399" s="44">
        <v>0.92549837053576023</v>
      </c>
      <c r="Q399" s="44">
        <v>0.995864064878344</v>
      </c>
      <c r="R399" s="44">
        <v>1.078020678343319</v>
      </c>
      <c r="S399" s="44">
        <v>1.0241488652201618</v>
      </c>
      <c r="T399" s="44">
        <v>0.70912593887551423</v>
      </c>
      <c r="U399" s="44">
        <v>0.82383608656381579</v>
      </c>
      <c r="V399" s="44">
        <v>0.84214559759563734</v>
      </c>
      <c r="W399" s="44">
        <v>0.92204139351262815</v>
      </c>
      <c r="X399" s="44">
        <v>0.90783011058350527</v>
      </c>
      <c r="Y399"/>
      <c r="Z399"/>
      <c r="AA399"/>
      <c r="AB399"/>
      <c r="AC399"/>
      <c r="AD399"/>
      <c r="AE399" s="48"/>
      <c r="AF399" s="48"/>
      <c r="AG399" s="55"/>
      <c r="AH399" s="56"/>
      <c r="AI399" s="44"/>
    </row>
    <row r="400" spans="1:47" s="12" customFormat="1" x14ac:dyDescent="0.35">
      <c r="I400" s="28" t="s">
        <v>247</v>
      </c>
      <c r="J400" s="28"/>
      <c r="K400" s="28"/>
      <c r="L400" s="28"/>
      <c r="M400" s="28"/>
      <c r="N400" s="28"/>
      <c r="O400" s="28"/>
      <c r="P400" s="28"/>
      <c r="Q400" s="28"/>
      <c r="R400" s="28"/>
      <c r="S400" s="28"/>
      <c r="T400" s="28"/>
      <c r="U400" s="75"/>
      <c r="V400" s="75"/>
      <c r="W400" s="75"/>
      <c r="X400" s="23"/>
      <c r="Y400" s="23">
        <v>13.623262457518431</v>
      </c>
      <c r="Z400"/>
      <c r="AA400"/>
      <c r="AB400"/>
      <c r="AC400"/>
      <c r="AD400"/>
    </row>
    <row r="401" spans="1:30" s="12" customFormat="1" x14ac:dyDescent="0.35">
      <c r="I401" s="28" t="s">
        <v>382</v>
      </c>
      <c r="K401"/>
      <c r="L401"/>
      <c r="M401"/>
      <c r="N401"/>
      <c r="O401"/>
      <c r="P401"/>
      <c r="Q401"/>
      <c r="R401"/>
      <c r="S401"/>
      <c r="T401" s="23"/>
      <c r="U401" s="23"/>
      <c r="V401" s="23"/>
      <c r="W401" s="23"/>
      <c r="X401" s="23">
        <v>14.309212986642493</v>
      </c>
      <c r="Y401" s="23">
        <v>14.233151518453106</v>
      </c>
      <c r="Z401" s="23">
        <v>14.20656036736724</v>
      </c>
      <c r="AA401" s="23">
        <v>14.183677240965757</v>
      </c>
      <c r="AB401" s="23">
        <v>14.125062165892611</v>
      </c>
      <c r="AC401" s="23">
        <v>14.069195283219093</v>
      </c>
      <c r="AD401" s="23">
        <v>13.953068276991635</v>
      </c>
    </row>
    <row r="402" spans="1:30" s="12" customFormat="1" x14ac:dyDescent="0.35">
      <c r="U402" s="95"/>
    </row>
    <row r="403" spans="1:30" s="12" customFormat="1" x14ac:dyDescent="0.35">
      <c r="J403" s="44"/>
      <c r="K403" s="44"/>
      <c r="L403" s="44"/>
      <c r="M403" s="44"/>
      <c r="N403" s="44"/>
      <c r="O403" s="44"/>
      <c r="P403" s="44"/>
      <c r="Q403" s="44"/>
      <c r="R403" s="44"/>
      <c r="S403" s="44"/>
      <c r="T403" s="44"/>
      <c r="U403" s="44"/>
      <c r="V403" s="44"/>
      <c r="W403" s="44"/>
      <c r="X403" s="44"/>
    </row>
    <row r="404" spans="1:30" s="12" customFormat="1" x14ac:dyDescent="0.35">
      <c r="U404" s="21"/>
    </row>
    <row r="405" spans="1:30" s="12" customFormat="1" x14ac:dyDescent="0.35">
      <c r="V405" s="44"/>
      <c r="W405" s="48"/>
    </row>
    <row r="406" spans="1:30" s="12" customFormat="1" x14ac:dyDescent="0.35">
      <c r="J406" s="54"/>
      <c r="K406" s="54"/>
      <c r="L406" s="54"/>
      <c r="M406" s="54"/>
      <c r="N406" s="54"/>
      <c r="O406" s="54"/>
      <c r="P406" s="54"/>
      <c r="Q406" s="54"/>
      <c r="R406" s="54"/>
      <c r="S406" s="54"/>
      <c r="T406" s="54"/>
      <c r="U406" s="54"/>
      <c r="V406" s="54"/>
      <c r="W406" s="54"/>
      <c r="X406" s="54"/>
    </row>
    <row r="407" spans="1:30" s="12" customFormat="1" x14ac:dyDescent="0.35">
      <c r="I407" s="33"/>
      <c r="J407" s="52"/>
      <c r="K407" s="52"/>
      <c r="L407" s="52"/>
      <c r="M407" s="52"/>
      <c r="N407" s="52"/>
      <c r="O407" s="52"/>
      <c r="P407" s="52"/>
      <c r="Q407" s="52"/>
      <c r="R407" s="52"/>
      <c r="S407" s="52"/>
      <c r="T407" s="52"/>
      <c r="U407" s="52"/>
      <c r="V407" s="52"/>
      <c r="W407" s="52"/>
      <c r="X407" s="52"/>
    </row>
    <row r="408" spans="1:30" s="12" customFormat="1" x14ac:dyDescent="0.35">
      <c r="I408" s="33"/>
      <c r="J408" s="52"/>
      <c r="K408" s="52"/>
      <c r="L408" s="52"/>
      <c r="M408" s="52"/>
      <c r="N408" s="52"/>
      <c r="O408" s="52"/>
      <c r="P408" s="52"/>
      <c r="Q408" s="52"/>
      <c r="R408" s="52"/>
      <c r="S408" s="52"/>
      <c r="T408" s="52"/>
      <c r="U408" s="52"/>
      <c r="V408" s="52"/>
      <c r="W408" s="52"/>
      <c r="X408" s="52"/>
    </row>
    <row r="409" spans="1:30" s="12" customFormat="1" x14ac:dyDescent="0.35">
      <c r="I409" s="33"/>
      <c r="J409" s="52"/>
      <c r="K409" s="52"/>
      <c r="L409" s="52"/>
      <c r="M409" s="52"/>
      <c r="N409" s="52"/>
      <c r="O409" s="52"/>
      <c r="P409" s="52"/>
      <c r="Q409" s="52"/>
      <c r="R409" s="52"/>
      <c r="S409" s="52"/>
      <c r="T409" s="52"/>
      <c r="U409" s="52"/>
      <c r="V409" s="52"/>
      <c r="W409" s="52"/>
      <c r="X409" s="52"/>
    </row>
    <row r="410" spans="1:30" s="12" customFormat="1" x14ac:dyDescent="0.35">
      <c r="I410" s="33"/>
      <c r="J410" s="52"/>
      <c r="K410" s="52"/>
      <c r="L410" s="52"/>
      <c r="M410" s="52"/>
      <c r="N410" s="52"/>
      <c r="O410" s="52"/>
      <c r="P410" s="52"/>
      <c r="Q410" s="52"/>
      <c r="R410" s="52"/>
      <c r="S410" s="52"/>
      <c r="T410" s="52"/>
      <c r="U410" s="52"/>
      <c r="V410" s="52"/>
      <c r="W410" s="52"/>
      <c r="X410" s="52"/>
    </row>
    <row r="411" spans="1:30" s="12" customFormat="1" x14ac:dyDescent="0.35">
      <c r="I411" s="33"/>
      <c r="J411" s="52"/>
      <c r="K411" s="52"/>
      <c r="L411" s="52"/>
      <c r="M411" s="52"/>
      <c r="N411" s="52"/>
      <c r="O411" s="52"/>
      <c r="P411" s="52"/>
      <c r="Q411" s="52"/>
      <c r="R411" s="52"/>
      <c r="S411" s="52"/>
      <c r="T411" s="52"/>
      <c r="U411" s="52"/>
      <c r="V411" s="52"/>
      <c r="W411" s="52"/>
      <c r="X411" s="52"/>
    </row>
    <row r="412" spans="1:30" s="12" customFormat="1" x14ac:dyDescent="0.35">
      <c r="I412" s="33"/>
      <c r="J412" s="52"/>
      <c r="K412" s="52"/>
      <c r="L412" s="52"/>
      <c r="M412" s="52"/>
      <c r="N412" s="52"/>
      <c r="O412" s="52"/>
      <c r="P412" s="52"/>
      <c r="Q412" s="52"/>
      <c r="R412" s="52"/>
      <c r="S412" s="52"/>
      <c r="T412" s="52"/>
      <c r="U412" s="52"/>
      <c r="V412" s="52"/>
      <c r="W412" s="52"/>
      <c r="X412" s="52"/>
    </row>
    <row r="413" spans="1:30" s="12" customFormat="1" x14ac:dyDescent="0.35">
      <c r="I413" s="33"/>
      <c r="J413" s="52"/>
      <c r="K413" s="52"/>
      <c r="L413" s="52"/>
      <c r="M413" s="52"/>
      <c r="N413" s="52"/>
      <c r="O413" s="52"/>
      <c r="P413" s="52"/>
      <c r="Q413" s="52"/>
      <c r="R413" s="52"/>
      <c r="S413" s="52"/>
      <c r="T413" s="52"/>
      <c r="U413" s="52"/>
      <c r="V413" s="52"/>
      <c r="W413" s="52"/>
      <c r="X413" s="52"/>
      <c r="Y413" s="52"/>
    </row>
    <row r="414" spans="1:30" s="12" customFormat="1" x14ac:dyDescent="0.35"/>
    <row r="415" spans="1:30" s="4" customFormat="1" x14ac:dyDescent="0.35">
      <c r="A415" s="3" t="s">
        <v>97</v>
      </c>
      <c r="B415" s="4" t="s">
        <v>80</v>
      </c>
    </row>
    <row r="416" spans="1:30" s="12" customFormat="1" x14ac:dyDescent="0.35">
      <c r="A416" s="166"/>
    </row>
    <row r="417" spans="1:28" s="12" customFormat="1" x14ac:dyDescent="0.35">
      <c r="A417" s="168"/>
      <c r="I417" s="46" t="s">
        <v>183</v>
      </c>
    </row>
    <row r="418" spans="1:28" s="12" customFormat="1" x14ac:dyDescent="0.35">
      <c r="I418" s="53"/>
      <c r="J418" s="54">
        <v>2010</v>
      </c>
      <c r="K418" s="54">
        <v>2011</v>
      </c>
      <c r="L418" s="54">
        <v>2012</v>
      </c>
      <c r="M418" s="54">
        <v>2013</v>
      </c>
      <c r="N418" s="54">
        <v>2014</v>
      </c>
      <c r="O418" s="54">
        <v>2015</v>
      </c>
      <c r="P418" s="54">
        <v>2016</v>
      </c>
      <c r="Q418" s="54">
        <v>2017</v>
      </c>
      <c r="R418" s="54">
        <v>2018</v>
      </c>
      <c r="S418" s="54">
        <v>2019</v>
      </c>
      <c r="T418" s="54">
        <v>2020</v>
      </c>
      <c r="U418" s="54">
        <v>2021</v>
      </c>
      <c r="V418" s="54">
        <v>2022</v>
      </c>
      <c r="W418" s="54">
        <v>2023</v>
      </c>
      <c r="X418" s="54">
        <v>2024</v>
      </c>
    </row>
    <row r="419" spans="1:28" s="12" customFormat="1" x14ac:dyDescent="0.35">
      <c r="I419" s="28" t="s">
        <v>298</v>
      </c>
      <c r="J419" s="23">
        <v>6.9623130733384171</v>
      </c>
      <c r="K419" s="23">
        <v>6.7971119770894823</v>
      </c>
      <c r="L419" s="23">
        <v>6.6272909696104474</v>
      </c>
      <c r="M419" s="23">
        <v>6.5347604870270208</v>
      </c>
      <c r="N419" s="23">
        <v>6.6291722204134569</v>
      </c>
      <c r="O419" s="23">
        <v>6.8209580880790135</v>
      </c>
      <c r="P419" s="23">
        <v>6.9428989198810571</v>
      </c>
      <c r="Q419" s="23">
        <v>7.1583051978840171</v>
      </c>
      <c r="R419" s="23">
        <v>7.1018373588962938</v>
      </c>
      <c r="S419" s="23">
        <v>6.9672852319695151</v>
      </c>
      <c r="T419" s="23">
        <v>6.0802209215102083</v>
      </c>
      <c r="U419" s="23">
        <v>6.203353326318914</v>
      </c>
      <c r="V419" s="23">
        <v>5.9062796561014013</v>
      </c>
      <c r="W419" s="23">
        <v>6.0389297197281024</v>
      </c>
      <c r="X419" s="44">
        <v>5.9848945807591694</v>
      </c>
      <c r="Y419" s="55"/>
      <c r="Z419" s="44"/>
      <c r="AA419" s="48"/>
      <c r="AB419" s="55"/>
    </row>
    <row r="420" spans="1:28" s="12" customFormat="1" x14ac:dyDescent="0.35">
      <c r="I420" s="28" t="s">
        <v>299</v>
      </c>
      <c r="J420" s="23">
        <v>1.8704957553234844</v>
      </c>
      <c r="K420" s="23">
        <v>1.892595789112465</v>
      </c>
      <c r="L420" s="23">
        <v>1.9005848657972866</v>
      </c>
      <c r="M420" s="23">
        <v>1.922819903807065</v>
      </c>
      <c r="N420" s="23">
        <v>2.0194931234419013</v>
      </c>
      <c r="O420" s="23">
        <v>2.1350587902640319</v>
      </c>
      <c r="P420" s="23">
        <v>2.2207722897116708</v>
      </c>
      <c r="Q420" s="23">
        <v>2.4750275804065143</v>
      </c>
      <c r="R420" s="23">
        <v>2.6190155526097905</v>
      </c>
      <c r="S420" s="23">
        <v>2.5168281962264731</v>
      </c>
      <c r="T420" s="23">
        <v>2.4440570570314324</v>
      </c>
      <c r="U420" s="23">
        <v>2.6059806892080761</v>
      </c>
      <c r="V420" s="23">
        <v>2.6480978839094074</v>
      </c>
      <c r="W420" s="23">
        <v>2.7102280025675625</v>
      </c>
      <c r="X420" s="44">
        <v>2.7118457309227408</v>
      </c>
      <c r="Y420" s="55"/>
      <c r="Z420" s="44"/>
      <c r="AA420" s="48"/>
      <c r="AB420" s="55"/>
    </row>
    <row r="421" spans="1:28" s="12" customFormat="1" x14ac:dyDescent="0.35">
      <c r="I421" s="28" t="s">
        <v>300</v>
      </c>
      <c r="J421" s="23">
        <v>4.5758639308799802E-2</v>
      </c>
      <c r="K421" s="23">
        <v>4.4188333981796495E-2</v>
      </c>
      <c r="L421" s="23">
        <v>4.3228710955397903E-2</v>
      </c>
      <c r="M421" s="23">
        <v>4.3475454996061896E-2</v>
      </c>
      <c r="N421" s="23">
        <v>4.4092475621677195E-2</v>
      </c>
      <c r="O421" s="23">
        <v>4.5242826403725601E-2</v>
      </c>
      <c r="P421" s="23">
        <v>4.5911743186902901E-2</v>
      </c>
      <c r="Q421" s="23">
        <v>4.6676437653672131E-2</v>
      </c>
      <c r="R421" s="23">
        <v>4.7582760494890901E-2</v>
      </c>
      <c r="S421" s="23">
        <v>4.9093315744591304E-2</v>
      </c>
      <c r="T421" s="23">
        <v>4.4760803022778198E-2</v>
      </c>
      <c r="U421" s="23">
        <v>4.4768803467251997E-2</v>
      </c>
      <c r="V421" s="23">
        <v>4.1447069596469696E-2</v>
      </c>
      <c r="W421" s="23">
        <v>4.0690192019784799E-2</v>
      </c>
      <c r="X421" s="44">
        <v>4.0347754191722901E-2</v>
      </c>
      <c r="Y421" s="48"/>
      <c r="Z421" s="44"/>
      <c r="AA421" s="48"/>
      <c r="AB421" s="48"/>
    </row>
    <row r="422" spans="1:28" s="12" customFormat="1" x14ac:dyDescent="0.35">
      <c r="I422" s="46" t="s">
        <v>280</v>
      </c>
      <c r="J422" s="57">
        <f t="shared" ref="J422:X422" si="4">SUM(J419:J421)</f>
        <v>8.8785674679707007</v>
      </c>
      <c r="K422" s="57">
        <f t="shared" si="4"/>
        <v>8.7338961001837436</v>
      </c>
      <c r="L422" s="57">
        <f t="shared" si="4"/>
        <v>8.5711045463631326</v>
      </c>
      <c r="M422" s="57">
        <f t="shared" si="4"/>
        <v>8.5010558458301464</v>
      </c>
      <c r="N422" s="57">
        <f t="shared" si="4"/>
        <v>8.6927578194770359</v>
      </c>
      <c r="O422" s="57">
        <f t="shared" si="4"/>
        <v>9.0012597047467722</v>
      </c>
      <c r="P422" s="57">
        <f t="shared" si="4"/>
        <v>9.2095829527796305</v>
      </c>
      <c r="Q422" s="57">
        <f t="shared" si="4"/>
        <v>9.680009215944203</v>
      </c>
      <c r="R422" s="57">
        <f t="shared" si="4"/>
        <v>9.7684356720009742</v>
      </c>
      <c r="S422" s="57">
        <f t="shared" si="4"/>
        <v>9.5332067439405783</v>
      </c>
      <c r="T422" s="57">
        <f t="shared" si="4"/>
        <v>8.5690387815644193</v>
      </c>
      <c r="U422" s="57">
        <f t="shared" si="4"/>
        <v>8.8541028189942406</v>
      </c>
      <c r="V422" s="57">
        <f t="shared" si="4"/>
        <v>8.595824609607277</v>
      </c>
      <c r="W422" s="57">
        <f t="shared" si="4"/>
        <v>8.78984791431545</v>
      </c>
      <c r="X422" s="57">
        <f t="shared" si="4"/>
        <v>8.7370880658736336</v>
      </c>
      <c r="Z422" s="44"/>
      <c r="AA422" s="48"/>
      <c r="AB422" s="55"/>
    </row>
    <row r="423" spans="1:28" s="12" customFormat="1" x14ac:dyDescent="0.35">
      <c r="V423" s="48"/>
      <c r="W423" s="48"/>
      <c r="AB423" s="55"/>
    </row>
    <row r="424" spans="1:28" s="12" customFormat="1" x14ac:dyDescent="0.35">
      <c r="V424" s="44"/>
      <c r="W424" s="44"/>
    </row>
    <row r="425" spans="1:28" s="12" customFormat="1" x14ac:dyDescent="0.35"/>
    <row r="426" spans="1:28" s="12" customFormat="1" x14ac:dyDescent="0.35"/>
    <row r="427" spans="1:28" s="12" customFormat="1" x14ac:dyDescent="0.35"/>
    <row r="428" spans="1:28" s="12" customFormat="1" x14ac:dyDescent="0.35"/>
    <row r="429" spans="1:28" s="12" customFormat="1" x14ac:dyDescent="0.35"/>
    <row r="430" spans="1:28" s="12" customFormat="1" x14ac:dyDescent="0.35">
      <c r="J430" s="44"/>
      <c r="K430" s="44"/>
      <c r="L430" s="44"/>
      <c r="M430" s="44"/>
      <c r="N430" s="44"/>
      <c r="O430" s="44"/>
      <c r="P430" s="44"/>
      <c r="Q430" s="44"/>
      <c r="R430" s="44"/>
      <c r="S430" s="44"/>
      <c r="T430" s="44"/>
      <c r="U430" s="44"/>
      <c r="V430" s="44"/>
      <c r="W430" s="44"/>
      <c r="X430" s="44"/>
    </row>
    <row r="431" spans="1:28" s="12" customFormat="1" x14ac:dyDescent="0.35">
      <c r="J431" s="44"/>
      <c r="K431" s="44"/>
      <c r="L431" s="44"/>
      <c r="M431" s="44"/>
      <c r="N431" s="44"/>
      <c r="O431" s="44"/>
      <c r="P431" s="44"/>
      <c r="Q431" s="44"/>
      <c r="R431" s="44"/>
      <c r="S431" s="44"/>
      <c r="T431" s="44"/>
      <c r="U431" s="44"/>
      <c r="V431" s="44"/>
      <c r="W431" s="44"/>
      <c r="X431" s="44"/>
    </row>
    <row r="432" spans="1:28" s="12" customFormat="1" x14ac:dyDescent="0.35">
      <c r="J432" s="44"/>
      <c r="K432" s="44"/>
      <c r="L432" s="44"/>
      <c r="M432" s="44"/>
      <c r="N432" s="44"/>
      <c r="O432" s="44"/>
      <c r="P432" s="44"/>
      <c r="Q432" s="44"/>
      <c r="R432" s="44"/>
      <c r="S432" s="44"/>
      <c r="T432" s="44"/>
      <c r="U432" s="44"/>
      <c r="V432" s="44"/>
      <c r="W432" s="44"/>
      <c r="X432" s="44"/>
    </row>
    <row r="433" spans="1:37" s="12" customFormat="1" x14ac:dyDescent="0.35"/>
    <row r="434" spans="1:37" s="4" customFormat="1" x14ac:dyDescent="0.35">
      <c r="A434" s="3" t="s">
        <v>99</v>
      </c>
      <c r="B434" s="4" t="s">
        <v>82</v>
      </c>
    </row>
    <row r="435" spans="1:37" s="12" customFormat="1" x14ac:dyDescent="0.35">
      <c r="A435" s="166"/>
    </row>
    <row r="436" spans="1:37" s="12" customFormat="1" x14ac:dyDescent="0.35">
      <c r="A436" s="168"/>
      <c r="I436" s="46" t="s">
        <v>183</v>
      </c>
    </row>
    <row r="437" spans="1:37" s="12" customFormat="1" x14ac:dyDescent="0.35">
      <c r="J437" s="54">
        <v>2001</v>
      </c>
      <c r="K437" s="54">
        <v>2002</v>
      </c>
      <c r="L437" s="54">
        <v>2003</v>
      </c>
      <c r="M437" s="54">
        <v>2004</v>
      </c>
      <c r="N437" s="54">
        <v>2005</v>
      </c>
      <c r="O437" s="54">
        <v>2006</v>
      </c>
      <c r="P437" s="54">
        <v>2007</v>
      </c>
      <c r="Q437" s="54">
        <v>2008</v>
      </c>
      <c r="R437" s="54">
        <v>2009</v>
      </c>
      <c r="S437" s="54">
        <v>2010</v>
      </c>
      <c r="T437" s="54">
        <v>2011</v>
      </c>
      <c r="U437" s="54">
        <v>2012</v>
      </c>
      <c r="V437" s="54">
        <v>2013</v>
      </c>
      <c r="W437" s="54">
        <v>2014</v>
      </c>
      <c r="X437" s="54">
        <v>2015</v>
      </c>
      <c r="Y437" s="54">
        <v>2016</v>
      </c>
      <c r="Z437" s="54">
        <v>2017</v>
      </c>
      <c r="AA437" s="54">
        <v>2018</v>
      </c>
      <c r="AB437" s="54">
        <v>2019</v>
      </c>
      <c r="AC437" s="54">
        <v>2020</v>
      </c>
      <c r="AD437" s="54">
        <v>2021</v>
      </c>
      <c r="AE437" s="54">
        <v>2022</v>
      </c>
      <c r="AF437" s="54">
        <v>2023</v>
      </c>
      <c r="AG437" s="54">
        <v>2024</v>
      </c>
    </row>
    <row r="438" spans="1:37" s="12" customFormat="1" x14ac:dyDescent="0.35">
      <c r="I438" s="12" t="s">
        <v>301</v>
      </c>
      <c r="J438" s="23">
        <v>2.1988605493631708</v>
      </c>
      <c r="K438" s="23">
        <v>2.3772284632880787</v>
      </c>
      <c r="L438" s="23">
        <v>2.438257372995094</v>
      </c>
      <c r="M438" s="23">
        <v>2.45857827025702</v>
      </c>
      <c r="N438" s="23">
        <v>2.6331663053331864</v>
      </c>
      <c r="O438" s="23">
        <v>2.7135192898308307</v>
      </c>
      <c r="P438" s="23">
        <v>2.8191280184159</v>
      </c>
      <c r="Q438" s="23">
        <v>2.8839186307251561</v>
      </c>
      <c r="R438" s="23">
        <v>2.8096258611174654</v>
      </c>
      <c r="S438" s="23">
        <v>3.0097758756720978</v>
      </c>
      <c r="T438" s="23">
        <v>3.0886947813543268</v>
      </c>
      <c r="U438" s="23">
        <v>3.0916543048846679</v>
      </c>
      <c r="V438" s="23">
        <v>3.1033314873185778</v>
      </c>
      <c r="W438" s="23">
        <v>3.2440465157180625</v>
      </c>
      <c r="X438" s="23">
        <v>3.3273343257134198</v>
      </c>
      <c r="Y438" s="23">
        <v>3.315812689139547</v>
      </c>
      <c r="Z438" s="23">
        <v>3.6883832493916073</v>
      </c>
      <c r="AA438" s="23">
        <v>3.8365171126614142</v>
      </c>
      <c r="AB438" s="23">
        <v>3.5749152768293686</v>
      </c>
      <c r="AC438" s="23">
        <v>3.4722170427639818</v>
      </c>
      <c r="AD438" s="23">
        <v>3.770953796469557</v>
      </c>
      <c r="AE438" s="23">
        <v>3.7701982792031838</v>
      </c>
      <c r="AF438" s="23">
        <v>3.8099044477276429</v>
      </c>
      <c r="AG438" s="23">
        <v>3.8186614889224022</v>
      </c>
      <c r="AH438" s="55"/>
      <c r="AI438" s="44"/>
      <c r="AJ438" s="48"/>
      <c r="AK438" s="55"/>
    </row>
    <row r="439" spans="1:37" s="12" customFormat="1" x14ac:dyDescent="0.35">
      <c r="I439" s="12" t="s">
        <v>302</v>
      </c>
      <c r="J439" s="23">
        <v>0.21319340150205188</v>
      </c>
      <c r="K439" s="23">
        <v>0.17818571274068448</v>
      </c>
      <c r="L439" s="23">
        <v>0.18631151489805392</v>
      </c>
      <c r="M439" s="23">
        <v>0.19224857957323963</v>
      </c>
      <c r="N439" s="23">
        <v>0.17057502564582397</v>
      </c>
      <c r="O439" s="23">
        <v>0.17281141696141047</v>
      </c>
      <c r="P439" s="23">
        <v>0.17611070380221769</v>
      </c>
      <c r="Q439" s="23">
        <v>0.17043989321007869</v>
      </c>
      <c r="R439" s="23">
        <v>0.18024955756785851</v>
      </c>
      <c r="S439" s="23">
        <v>0.15734763418188172</v>
      </c>
      <c r="T439" s="23">
        <v>0.16806655744851587</v>
      </c>
      <c r="U439" s="23">
        <v>0.16917053685123279</v>
      </c>
      <c r="V439" s="23">
        <v>0.16268203104413106</v>
      </c>
      <c r="W439" s="23">
        <v>0.15728216242974002</v>
      </c>
      <c r="X439" s="23">
        <v>0.15330692435230034</v>
      </c>
      <c r="Y439" s="23">
        <v>0.14283208796458716</v>
      </c>
      <c r="Z439" s="23">
        <v>0.1229978661590419</v>
      </c>
      <c r="AA439" s="23">
        <v>0.13366299904626816</v>
      </c>
      <c r="AB439" s="23">
        <v>0.14005194621010475</v>
      </c>
      <c r="AC439" s="23">
        <v>0.12476527805071673</v>
      </c>
      <c r="AD439" s="23">
        <v>0.12996001514873418</v>
      </c>
      <c r="AE439" s="23">
        <v>0.12738327524567539</v>
      </c>
      <c r="AF439" s="23">
        <v>0.11967703530203073</v>
      </c>
      <c r="AG439" s="23">
        <v>0.1116483032625999</v>
      </c>
      <c r="AH439" s="55"/>
      <c r="AI439" s="44"/>
      <c r="AJ439" s="48"/>
      <c r="AK439" s="55"/>
    </row>
    <row r="440" spans="1:37" s="12" customFormat="1" x14ac:dyDescent="0.35">
      <c r="I440" s="12" t="s">
        <v>303</v>
      </c>
      <c r="J440" s="23">
        <v>0.34929274673948507</v>
      </c>
      <c r="K440" s="23">
        <v>0.39787072036161875</v>
      </c>
      <c r="L440" s="23">
        <v>0.40619364934210817</v>
      </c>
      <c r="M440" s="23">
        <v>0.36659960328647562</v>
      </c>
      <c r="N440" s="23">
        <v>0.42819361579473969</v>
      </c>
      <c r="O440" s="23">
        <v>0.33811655334822782</v>
      </c>
      <c r="P440" s="23">
        <v>0.36221191562782706</v>
      </c>
      <c r="Q440" s="23">
        <v>0.29183504035768382</v>
      </c>
      <c r="R440" s="23">
        <v>0.29731598117205582</v>
      </c>
      <c r="S440" s="23">
        <v>0.27828702756106816</v>
      </c>
      <c r="T440" s="23">
        <v>0.29619919254273469</v>
      </c>
      <c r="U440" s="23">
        <v>0.29679895381863192</v>
      </c>
      <c r="V440" s="23">
        <v>0.39140324944906718</v>
      </c>
      <c r="W440" s="23">
        <v>0.37168162128648297</v>
      </c>
      <c r="X440" s="23">
        <v>0.42355242813810612</v>
      </c>
      <c r="Y440" s="23">
        <v>0.26902667001913461</v>
      </c>
      <c r="Z440" s="23">
        <v>0.27071633795961342</v>
      </c>
      <c r="AA440" s="23">
        <v>0.26420761990881941</v>
      </c>
      <c r="AB440" s="23">
        <v>0.33210405016915712</v>
      </c>
      <c r="AC440" s="23">
        <v>0.27432589502697585</v>
      </c>
      <c r="AD440" s="23">
        <v>0.22598296183187974</v>
      </c>
      <c r="AE440" s="23">
        <v>0.13084374902371063</v>
      </c>
      <c r="AF440" s="23">
        <v>0.13295024933153721</v>
      </c>
      <c r="AG440" s="23">
        <v>0.13933448887629044</v>
      </c>
      <c r="AH440" s="55"/>
      <c r="AI440" s="44"/>
      <c r="AJ440" s="48"/>
      <c r="AK440" s="55"/>
    </row>
    <row r="441" spans="1:37" s="12" customFormat="1" x14ac:dyDescent="0.35">
      <c r="I441" s="46" t="s">
        <v>280</v>
      </c>
      <c r="J441" s="57">
        <f t="shared" ref="J441:AG441" si="5">SUM(J438:J440)</f>
        <v>2.7613466976047079</v>
      </c>
      <c r="K441" s="57">
        <f t="shared" si="5"/>
        <v>2.9532848963903815</v>
      </c>
      <c r="L441" s="57">
        <f t="shared" si="5"/>
        <v>3.030762537235256</v>
      </c>
      <c r="M441" s="57">
        <f t="shared" si="5"/>
        <v>3.0174264531167356</v>
      </c>
      <c r="N441" s="57">
        <f t="shared" si="5"/>
        <v>3.2319349467737499</v>
      </c>
      <c r="O441" s="57">
        <f t="shared" si="5"/>
        <v>3.2244472601404692</v>
      </c>
      <c r="P441" s="57">
        <f t="shared" si="5"/>
        <v>3.357450637845945</v>
      </c>
      <c r="Q441" s="57">
        <f t="shared" si="5"/>
        <v>3.3461935642929186</v>
      </c>
      <c r="R441" s="57">
        <f t="shared" si="5"/>
        <v>3.2871913998573796</v>
      </c>
      <c r="S441" s="57">
        <f t="shared" si="5"/>
        <v>3.4454105374150479</v>
      </c>
      <c r="T441" s="57">
        <f t="shared" si="5"/>
        <v>3.5529605313455774</v>
      </c>
      <c r="U441" s="57">
        <f t="shared" si="5"/>
        <v>3.5576237955545325</v>
      </c>
      <c r="V441" s="57">
        <f t="shared" si="5"/>
        <v>3.6574167678117759</v>
      </c>
      <c r="W441" s="57">
        <f t="shared" si="5"/>
        <v>3.7730102994342851</v>
      </c>
      <c r="X441" s="57">
        <f t="shared" si="5"/>
        <v>3.9041936782038262</v>
      </c>
      <c r="Y441" s="57">
        <f t="shared" si="5"/>
        <v>3.7276714471232686</v>
      </c>
      <c r="Z441" s="57">
        <f t="shared" si="5"/>
        <v>4.0820974535102632</v>
      </c>
      <c r="AA441" s="57">
        <f t="shared" si="5"/>
        <v>4.2343877316165015</v>
      </c>
      <c r="AB441" s="57">
        <f t="shared" si="5"/>
        <v>4.0470712732086307</v>
      </c>
      <c r="AC441" s="57">
        <f t="shared" si="5"/>
        <v>3.8713082158416743</v>
      </c>
      <c r="AD441" s="57">
        <f t="shared" si="5"/>
        <v>4.1268967734501709</v>
      </c>
      <c r="AE441" s="57">
        <f t="shared" si="5"/>
        <v>4.0284253034725692</v>
      </c>
      <c r="AF441" s="57">
        <f t="shared" si="5"/>
        <v>4.0625317323612107</v>
      </c>
      <c r="AG441" s="57">
        <f t="shared" si="5"/>
        <v>4.0696442810612927</v>
      </c>
      <c r="AI441" s="44"/>
      <c r="AJ441" s="48"/>
      <c r="AK441" s="55"/>
    </row>
    <row r="442" spans="1:37" s="12" customFormat="1" x14ac:dyDescent="0.35"/>
    <row r="443" spans="1:37" s="12" customFormat="1" x14ac:dyDescent="0.35"/>
    <row r="444" spans="1:37" s="12" customFormat="1" x14ac:dyDescent="0.35">
      <c r="AF444" s="44"/>
      <c r="AG444" s="48"/>
    </row>
    <row r="445" spans="1:37" s="12" customFormat="1" x14ac:dyDescent="0.35">
      <c r="J445" s="44"/>
      <c r="K445" s="44"/>
      <c r="L445" s="44"/>
      <c r="M445" s="44"/>
      <c r="N445" s="44"/>
      <c r="O445" s="44"/>
      <c r="P445" s="44"/>
      <c r="Q445" s="44"/>
      <c r="R445" s="44"/>
      <c r="S445" s="44"/>
      <c r="T445" s="44"/>
      <c r="U445" s="44"/>
      <c r="V445" s="44"/>
      <c r="W445" s="44"/>
      <c r="X445" s="44"/>
      <c r="Y445" s="44"/>
      <c r="Z445" s="44"/>
      <c r="AA445" s="44"/>
      <c r="AB445" s="44"/>
      <c r="AC445" s="44"/>
      <c r="AD445" s="44"/>
      <c r="AE445" s="44"/>
      <c r="AF445" s="44"/>
      <c r="AG445" s="44"/>
    </row>
    <row r="446" spans="1:37" s="12" customFormat="1" x14ac:dyDescent="0.35">
      <c r="J446" s="44"/>
      <c r="K446" s="44"/>
      <c r="L446" s="44"/>
      <c r="M446" s="44"/>
      <c r="N446" s="44"/>
      <c r="O446" s="44"/>
      <c r="P446" s="44"/>
      <c r="Q446" s="44"/>
      <c r="R446" s="44"/>
      <c r="S446" s="44"/>
      <c r="T446" s="44"/>
      <c r="U446" s="44"/>
      <c r="V446" s="44"/>
      <c r="W446" s="44"/>
      <c r="X446" s="44"/>
      <c r="Y446" s="44"/>
      <c r="Z446" s="44"/>
      <c r="AA446" s="44"/>
      <c r="AB446" s="44"/>
      <c r="AC446" s="44"/>
      <c r="AD446" s="44"/>
      <c r="AE446" s="44"/>
      <c r="AF446" s="44"/>
      <c r="AG446" s="44"/>
    </row>
    <row r="447" spans="1:37" s="12" customFormat="1" x14ac:dyDescent="0.35">
      <c r="J447" s="44"/>
      <c r="K447" s="44"/>
      <c r="L447" s="44"/>
      <c r="M447" s="44"/>
      <c r="N447" s="44"/>
      <c r="O447" s="44"/>
      <c r="P447" s="44"/>
      <c r="Q447" s="44"/>
      <c r="R447" s="44"/>
      <c r="S447" s="44"/>
      <c r="T447" s="44"/>
      <c r="U447" s="44"/>
      <c r="V447" s="44"/>
      <c r="W447" s="44"/>
      <c r="X447" s="44"/>
      <c r="Y447" s="44"/>
      <c r="Z447" s="44"/>
      <c r="AA447" s="44"/>
      <c r="AB447" s="44"/>
      <c r="AC447" s="44"/>
      <c r="AD447" s="44"/>
      <c r="AE447" s="44"/>
      <c r="AF447" s="44"/>
      <c r="AG447" s="44"/>
    </row>
    <row r="448" spans="1:37" s="12" customFormat="1" x14ac:dyDescent="0.35"/>
    <row r="449" spans="1:46" s="12" customFormat="1" x14ac:dyDescent="0.35">
      <c r="J449" s="44"/>
      <c r="K449" s="44"/>
      <c r="L449" s="44"/>
      <c r="M449" s="44"/>
      <c r="N449" s="44"/>
      <c r="O449" s="44"/>
      <c r="P449" s="44"/>
      <c r="Q449" s="44"/>
      <c r="R449" s="44"/>
      <c r="S449" s="44"/>
      <c r="T449" s="44"/>
      <c r="U449" s="44"/>
      <c r="V449" s="44"/>
      <c r="W449" s="44"/>
      <c r="X449" s="44"/>
      <c r="Y449" s="44"/>
      <c r="Z449" s="44"/>
      <c r="AA449" s="44"/>
      <c r="AB449" s="44"/>
      <c r="AC449" s="44"/>
      <c r="AD449" s="44"/>
      <c r="AE449" s="44"/>
      <c r="AF449" s="44"/>
      <c r="AG449" s="44"/>
    </row>
    <row r="450" spans="1:46" s="12" customFormat="1" x14ac:dyDescent="0.35">
      <c r="J450" s="44"/>
      <c r="K450" s="44"/>
      <c r="L450" s="44"/>
      <c r="M450" s="44"/>
      <c r="N450" s="44"/>
      <c r="O450" s="44"/>
      <c r="P450" s="44"/>
      <c r="Q450" s="44"/>
      <c r="R450" s="44"/>
      <c r="S450" s="44"/>
      <c r="T450" s="44"/>
      <c r="U450" s="44"/>
      <c r="V450" s="44"/>
      <c r="W450" s="44"/>
      <c r="X450" s="44"/>
      <c r="Y450" s="44"/>
      <c r="Z450" s="44"/>
      <c r="AA450" s="44"/>
      <c r="AB450" s="44"/>
      <c r="AC450" s="44"/>
      <c r="AD450" s="44"/>
      <c r="AE450" s="44"/>
      <c r="AF450" s="44"/>
      <c r="AG450" s="44"/>
    </row>
    <row r="451" spans="1:46" s="4" customFormat="1" x14ac:dyDescent="0.35">
      <c r="A451" s="3" t="s">
        <v>101</v>
      </c>
      <c r="B451" s="4" t="s">
        <v>84</v>
      </c>
    </row>
    <row r="452" spans="1:46" s="12" customFormat="1" x14ac:dyDescent="0.35">
      <c r="A452" s="166"/>
      <c r="I452" s="174"/>
    </row>
    <row r="453" spans="1:46" s="12" customFormat="1" x14ac:dyDescent="0.35">
      <c r="A453" s="168"/>
      <c r="I453" s="178" t="s">
        <v>183</v>
      </c>
    </row>
    <row r="454" spans="1:46" s="12" customFormat="1" x14ac:dyDescent="0.35">
      <c r="I454" s="179"/>
      <c r="J454" s="59">
        <v>1990</v>
      </c>
      <c r="K454" s="59">
        <v>1991</v>
      </c>
      <c r="L454" s="59">
        <v>1992</v>
      </c>
      <c r="M454" s="59">
        <v>1993</v>
      </c>
      <c r="N454" s="59">
        <v>1994</v>
      </c>
      <c r="O454" s="59">
        <v>1995</v>
      </c>
      <c r="P454" s="59">
        <v>1996</v>
      </c>
      <c r="Q454" s="59">
        <v>1997</v>
      </c>
      <c r="R454" s="59">
        <v>1998</v>
      </c>
      <c r="S454" s="59">
        <v>1999</v>
      </c>
      <c r="T454" s="59">
        <v>2000</v>
      </c>
      <c r="U454" s="59">
        <v>2001</v>
      </c>
      <c r="V454" s="59">
        <v>2002</v>
      </c>
      <c r="W454" s="59">
        <v>2003</v>
      </c>
      <c r="X454" s="59">
        <v>2004</v>
      </c>
      <c r="Y454" s="59">
        <v>2005</v>
      </c>
      <c r="Z454" s="59">
        <v>2006</v>
      </c>
      <c r="AA454" s="59">
        <v>2007</v>
      </c>
      <c r="AB454" s="59">
        <v>2008</v>
      </c>
      <c r="AC454" s="59">
        <v>2009</v>
      </c>
      <c r="AD454" s="59">
        <v>2010</v>
      </c>
      <c r="AE454" s="59">
        <v>2011</v>
      </c>
      <c r="AF454" s="59">
        <v>2012</v>
      </c>
      <c r="AG454" s="59">
        <v>2013</v>
      </c>
      <c r="AH454" s="59">
        <v>2014</v>
      </c>
      <c r="AI454" s="59">
        <v>2015</v>
      </c>
      <c r="AJ454" s="59">
        <v>2016</v>
      </c>
      <c r="AK454" s="59">
        <v>2017</v>
      </c>
      <c r="AL454" s="59">
        <v>2018</v>
      </c>
      <c r="AM454" s="59">
        <v>2019</v>
      </c>
      <c r="AN454" s="59">
        <v>2020</v>
      </c>
      <c r="AO454" s="59">
        <v>2021</v>
      </c>
      <c r="AP454" s="59">
        <v>2022</v>
      </c>
      <c r="AQ454" s="59">
        <v>2023</v>
      </c>
      <c r="AR454" s="59">
        <v>2024</v>
      </c>
    </row>
    <row r="455" spans="1:46" s="12" customFormat="1" x14ac:dyDescent="0.35">
      <c r="I455" s="180" t="s">
        <v>383</v>
      </c>
      <c r="J455" s="58">
        <v>1.7435425198458092</v>
      </c>
      <c r="K455" s="58">
        <v>1.816504722285903</v>
      </c>
      <c r="L455" s="58">
        <v>1.8909134178123341</v>
      </c>
      <c r="M455" s="58">
        <v>1.9666120294247311</v>
      </c>
      <c r="N455" s="58">
        <v>1.9486522138355471</v>
      </c>
      <c r="O455" s="58">
        <v>2.0246233099644297</v>
      </c>
      <c r="P455" s="58">
        <v>2.1018163350716277</v>
      </c>
      <c r="Q455" s="58">
        <v>2.1533635703495961</v>
      </c>
      <c r="R455" s="58">
        <v>2.1648757055635439</v>
      </c>
      <c r="S455" s="58">
        <v>2.1817652298902885</v>
      </c>
      <c r="T455" s="58">
        <v>2.2031928711668711</v>
      </c>
      <c r="U455" s="58">
        <v>2.227319474705785</v>
      </c>
      <c r="V455" s="58">
        <v>2.2548885808503858</v>
      </c>
      <c r="W455" s="58">
        <v>2.1910137400558769</v>
      </c>
      <c r="X455" s="58">
        <v>2.2094193808463634</v>
      </c>
      <c r="Y455" s="58">
        <v>2.2045173367288982</v>
      </c>
      <c r="Z455" s="58">
        <v>2.1688741362854951</v>
      </c>
      <c r="AA455" s="58">
        <v>2.1404166615944265</v>
      </c>
      <c r="AB455" s="58">
        <v>2.0995318767280606</v>
      </c>
      <c r="AC455" s="58">
        <v>2.0465368056755344</v>
      </c>
      <c r="AD455" s="58">
        <v>2.0051028996339051</v>
      </c>
      <c r="AE455" s="58">
        <v>1.9081632794072247</v>
      </c>
      <c r="AF455" s="58">
        <v>1.8387070297255508</v>
      </c>
      <c r="AG455" s="58">
        <v>1.7860355602809475</v>
      </c>
      <c r="AH455" s="58">
        <v>1.7368978882936228</v>
      </c>
      <c r="AI455" s="58">
        <v>1.6904269341929232</v>
      </c>
      <c r="AJ455" s="58">
        <v>1.6494163134470576</v>
      </c>
      <c r="AK455" s="58">
        <v>1.6110449097707977</v>
      </c>
      <c r="AL455" s="58">
        <v>1.5620135870980099</v>
      </c>
      <c r="AM455" s="58">
        <v>1.522632069953197</v>
      </c>
      <c r="AN455" s="58">
        <v>1.4835644621515898</v>
      </c>
      <c r="AO455" s="58">
        <v>1.438105101405234</v>
      </c>
      <c r="AP455" s="58">
        <v>1.4079467382666171</v>
      </c>
      <c r="AQ455" s="58">
        <v>1.3857505147634606</v>
      </c>
      <c r="AR455" s="44">
        <v>1.3637361765012104</v>
      </c>
      <c r="AT455" s="165"/>
    </row>
    <row r="456" spans="1:46" s="12" customFormat="1" x14ac:dyDescent="0.35">
      <c r="I456" s="180" t="s">
        <v>384</v>
      </c>
      <c r="J456" s="58">
        <v>0.90328547706936013</v>
      </c>
      <c r="K456" s="58">
        <v>0.9141322792683495</v>
      </c>
      <c r="L456" s="58">
        <v>0.92354609788937692</v>
      </c>
      <c r="M456" s="58">
        <v>0.93112593864133053</v>
      </c>
      <c r="N456" s="58">
        <v>0.93963859172709363</v>
      </c>
      <c r="O456" s="58">
        <v>0.93827917645805869</v>
      </c>
      <c r="P456" s="58">
        <v>0.93739270562439225</v>
      </c>
      <c r="Q456" s="58">
        <v>0.93511510967596634</v>
      </c>
      <c r="R456" s="58">
        <v>0.93813591535050611</v>
      </c>
      <c r="S456" s="58">
        <v>0.94569242229243933</v>
      </c>
      <c r="T456" s="58">
        <v>0.95713759487470362</v>
      </c>
      <c r="U456" s="58">
        <v>0.96564078345890703</v>
      </c>
      <c r="V456" s="58">
        <v>0.97092102306206973</v>
      </c>
      <c r="W456" s="58">
        <v>0.97340459558843861</v>
      </c>
      <c r="X456" s="58">
        <v>0.97303990180280953</v>
      </c>
      <c r="Y456" s="58">
        <v>0.97431599863527119</v>
      </c>
      <c r="Z456" s="58">
        <v>0.9747478337010359</v>
      </c>
      <c r="AA456" s="58">
        <v>0.97616357067328086</v>
      </c>
      <c r="AB456" s="58">
        <v>0.97711023752790793</v>
      </c>
      <c r="AC456" s="58">
        <v>0.97639494127902315</v>
      </c>
      <c r="AD456" s="58">
        <v>0.97423245474565301</v>
      </c>
      <c r="AE456" s="58">
        <v>0.97272372598632928</v>
      </c>
      <c r="AF456" s="58">
        <v>0.97013197043769051</v>
      </c>
      <c r="AG456" s="58">
        <v>0.96853422802762101</v>
      </c>
      <c r="AH456" s="58">
        <v>0.96649835674560625</v>
      </c>
      <c r="AI456" s="58">
        <v>0.96552338773827007</v>
      </c>
      <c r="AJ456" s="58">
        <v>0.96458934847902222</v>
      </c>
      <c r="AK456" s="58">
        <v>0.965181092909011</v>
      </c>
      <c r="AL456" s="58">
        <v>0.9642844942019303</v>
      </c>
      <c r="AM456" s="58">
        <v>0.96328096906878669</v>
      </c>
      <c r="AN456" s="58">
        <v>0.96258922499491362</v>
      </c>
      <c r="AO456" s="58">
        <v>0.96260251868262214</v>
      </c>
      <c r="AP456" s="58">
        <v>0.96282631515904127</v>
      </c>
      <c r="AQ456" s="58">
        <v>0.96256799056379938</v>
      </c>
      <c r="AR456" s="44">
        <v>0.96338481920250818</v>
      </c>
      <c r="AS456" s="48"/>
      <c r="AT456" s="56"/>
    </row>
    <row r="457" spans="1:46" s="12" customFormat="1" x14ac:dyDescent="0.35">
      <c r="I457" s="180" t="s">
        <v>304</v>
      </c>
      <c r="J457" s="58">
        <v>4.8075106123076968E-3</v>
      </c>
      <c r="K457" s="58">
        <v>4.9036608245538503E-3</v>
      </c>
      <c r="L457" s="58">
        <v>5.0017340410449277E-3</v>
      </c>
      <c r="M457" s="58">
        <v>5.1017687218658254E-3</v>
      </c>
      <c r="N457" s="58">
        <v>5.2038040963031428E-3</v>
      </c>
      <c r="O457" s="58">
        <v>5.3078801782292058E-3</v>
      </c>
      <c r="P457" s="58">
        <v>5.4140377817937903E-3</v>
      </c>
      <c r="Q457" s="58">
        <v>5.5223185374296659E-3</v>
      </c>
      <c r="R457" s="58">
        <v>5.6327649081782593E-3</v>
      </c>
      <c r="S457" s="58">
        <v>5.7454202063418249E-3</v>
      </c>
      <c r="T457" s="58">
        <v>5.8603286104686615E-3</v>
      </c>
      <c r="U457" s="58">
        <v>5.9775351826780341E-3</v>
      </c>
      <c r="V457" s="58">
        <v>6.0970858863315944E-3</v>
      </c>
      <c r="W457" s="58">
        <v>6.2190276040582273E-3</v>
      </c>
      <c r="X457" s="58">
        <v>6.3434081561393914E-3</v>
      </c>
      <c r="Y457" s="58">
        <v>6.4702763192621797E-3</v>
      </c>
      <c r="Z457" s="58">
        <v>6.5996818456474223E-3</v>
      </c>
      <c r="AA457" s="58">
        <v>6.7316754825603705E-3</v>
      </c>
      <c r="AB457" s="58">
        <v>6.8663089922115792E-3</v>
      </c>
      <c r="AC457" s="58">
        <v>8.9262016898750528E-3</v>
      </c>
      <c r="AD457" s="58">
        <v>1.2496682365825074E-2</v>
      </c>
      <c r="AE457" s="58">
        <v>1.7495355312155101E-2</v>
      </c>
      <c r="AF457" s="58">
        <v>2.1869194140193875E-2</v>
      </c>
      <c r="AG457" s="58">
        <v>2.7336492675242349E-2</v>
      </c>
      <c r="AH457" s="58">
        <v>3.2803791210290818E-2</v>
      </c>
      <c r="AI457" s="58">
        <v>3.9364549452348983E-2</v>
      </c>
      <c r="AJ457" s="58">
        <v>4.7237459342818783E-2</v>
      </c>
      <c r="AK457" s="58">
        <v>5.4323078244241589E-2</v>
      </c>
      <c r="AL457" s="58">
        <v>5.9755386068665747E-2</v>
      </c>
      <c r="AM457" s="58">
        <v>6.6754339999999995E-2</v>
      </c>
      <c r="AN457" s="58">
        <v>7.0092056999999999E-2</v>
      </c>
      <c r="AO457" s="58">
        <v>7.3071682220132522E-2</v>
      </c>
      <c r="AP457" s="58">
        <v>7.6340238725110116E-2</v>
      </c>
      <c r="AQ457" s="58">
        <v>8.1572695847056675E-2</v>
      </c>
      <c r="AR457" s="44">
        <v>8.7543985483129666E-2</v>
      </c>
      <c r="AS457" s="48"/>
      <c r="AT457" s="56"/>
    </row>
    <row r="458" spans="1:46" s="12" customFormat="1" x14ac:dyDescent="0.35">
      <c r="I458" s="180" t="s">
        <v>385</v>
      </c>
      <c r="J458" s="58">
        <v>1.3863274558637164E-2</v>
      </c>
      <c r="K458" s="58">
        <v>1.3863274558637164E-2</v>
      </c>
      <c r="L458" s="58">
        <v>1.3848564558637167E-2</v>
      </c>
      <c r="M458" s="58">
        <v>1.3730884558637165E-2</v>
      </c>
      <c r="N458" s="58">
        <v>1.3730884558637165E-2</v>
      </c>
      <c r="O458" s="58">
        <v>1.3554129198637166E-2</v>
      </c>
      <c r="P458" s="58">
        <v>1.3171669198637164E-2</v>
      </c>
      <c r="Q458" s="58">
        <v>1.3171669198637164E-2</v>
      </c>
      <c r="R458" s="58">
        <v>1.2971613198637166E-2</v>
      </c>
      <c r="S458" s="58">
        <v>1.2318489198637164E-2</v>
      </c>
      <c r="T458" s="58">
        <v>1.1649184198637164E-2</v>
      </c>
      <c r="U458" s="58">
        <v>6.6477841986371687E-3</v>
      </c>
      <c r="V458" s="58">
        <v>6.0499697986371691E-3</v>
      </c>
      <c r="W458" s="58">
        <v>5.4851057986371674E-3</v>
      </c>
      <c r="X458" s="58">
        <v>5.4262657986371681E-3</v>
      </c>
      <c r="Y458" s="58">
        <v>4.323015798637168E-3</v>
      </c>
      <c r="Z458" s="58">
        <v>3.0748945865159564E-3</v>
      </c>
      <c r="AA458" s="58">
        <v>1.5498792567476851E-3</v>
      </c>
      <c r="AB458" s="58">
        <v>1.5588440720833334E-3</v>
      </c>
      <c r="AC458" s="58">
        <v>1.5588440720833334E-3</v>
      </c>
      <c r="AD458" s="58">
        <v>1.5588440720833334E-3</v>
      </c>
      <c r="AE458" s="58">
        <v>1.5588440720833334E-3</v>
      </c>
      <c r="AF458" s="58">
        <v>1.5588440720833334E-3</v>
      </c>
      <c r="AG458" s="58">
        <v>1.5588440720833334E-3</v>
      </c>
      <c r="AH458" s="58">
        <v>1.5588440720833334E-3</v>
      </c>
      <c r="AI458" s="58">
        <v>1.5588440720833334E-3</v>
      </c>
      <c r="AJ458" s="58">
        <v>1.5588440720833334E-3</v>
      </c>
      <c r="AK458" s="58">
        <v>1.5588440720833334E-3</v>
      </c>
      <c r="AL458" s="58">
        <v>1.5588440720833334E-3</v>
      </c>
      <c r="AM458" s="58">
        <v>1.5588440720833334E-3</v>
      </c>
      <c r="AN458" s="58">
        <v>1.5588440720833334E-3</v>
      </c>
      <c r="AO458" s="58">
        <v>1.5588440720833334E-3</v>
      </c>
      <c r="AP458" s="58">
        <v>1.5588440720833334E-3</v>
      </c>
      <c r="AQ458" s="58">
        <v>1.5588440720833334E-3</v>
      </c>
      <c r="AR458" s="44">
        <v>1.5588440720833334E-3</v>
      </c>
      <c r="AT458" s="56"/>
    </row>
    <row r="459" spans="1:46" s="12" customFormat="1" x14ac:dyDescent="0.35">
      <c r="I459" s="180" t="s">
        <v>386</v>
      </c>
      <c r="J459" s="58">
        <v>0.33636223855769914</v>
      </c>
      <c r="K459" s="58">
        <v>0.33379975231105685</v>
      </c>
      <c r="L459" s="58">
        <v>0.3297634486105479</v>
      </c>
      <c r="M459" s="58">
        <v>0.33632316018603658</v>
      </c>
      <c r="N459" s="58">
        <v>0.28849441598779202</v>
      </c>
      <c r="O459" s="58">
        <v>0.28560523493647427</v>
      </c>
      <c r="P459" s="58">
        <v>0.27439178533788855</v>
      </c>
      <c r="Q459" s="58">
        <v>0.29466862378745085</v>
      </c>
      <c r="R459" s="58">
        <v>0.31494546223701309</v>
      </c>
      <c r="S459" s="58">
        <v>0.33522230068657544</v>
      </c>
      <c r="T459" s="58">
        <v>0.32079406908000824</v>
      </c>
      <c r="U459" s="58">
        <v>0.30636583747344104</v>
      </c>
      <c r="V459" s="58">
        <v>0.29193760586687384</v>
      </c>
      <c r="W459" s="58">
        <v>0.27430734719388605</v>
      </c>
      <c r="X459" s="58">
        <v>0.27643427111323499</v>
      </c>
      <c r="Y459" s="58">
        <v>0.26800184912957886</v>
      </c>
      <c r="Z459" s="58">
        <v>0.26869767314365983</v>
      </c>
      <c r="AA459" s="58">
        <v>0.26348338845178093</v>
      </c>
      <c r="AB459" s="58">
        <v>0.25197979084623084</v>
      </c>
      <c r="AC459" s="58">
        <v>0.24669698728095457</v>
      </c>
      <c r="AD459" s="58">
        <v>0.24910975951986195</v>
      </c>
      <c r="AE459" s="58">
        <v>0.24134219087767556</v>
      </c>
      <c r="AF459" s="58">
        <v>0.2419851039897887</v>
      </c>
      <c r="AG459" s="58">
        <v>0.23585806999149178</v>
      </c>
      <c r="AH459" s="58">
        <v>0.2361172419557459</v>
      </c>
      <c r="AI459" s="58">
        <v>0.22998087713529711</v>
      </c>
      <c r="AJ459" s="58">
        <v>0.23092735829965999</v>
      </c>
      <c r="AK459" s="58">
        <v>0.21802388141314752</v>
      </c>
      <c r="AL459" s="58">
        <v>0.21150519965125436</v>
      </c>
      <c r="AM459" s="58">
        <v>0.20650259642450411</v>
      </c>
      <c r="AN459" s="58">
        <v>0.20545044681194424</v>
      </c>
      <c r="AO459" s="58">
        <v>0.20732773412796118</v>
      </c>
      <c r="AP459" s="58">
        <v>0.19665828736881524</v>
      </c>
      <c r="AQ459" s="58">
        <v>0.19304102232532505</v>
      </c>
      <c r="AR459" s="44">
        <v>0.19140621561070462</v>
      </c>
      <c r="AS459" s="48"/>
      <c r="AT459" s="56"/>
    </row>
    <row r="460" spans="1:46" s="12" customFormat="1" x14ac:dyDescent="0.35">
      <c r="I460" s="181" t="s">
        <v>387</v>
      </c>
      <c r="J460" s="58">
        <v>0.32660985751909777</v>
      </c>
      <c r="K460" s="58">
        <v>0.33729137440084178</v>
      </c>
      <c r="L460" s="58">
        <v>0.34384780204988885</v>
      </c>
      <c r="M460" s="58">
        <v>0.34420057296823353</v>
      </c>
      <c r="N460" s="58">
        <v>0.35061941810695191</v>
      </c>
      <c r="O460" s="58">
        <v>0.35831397613584992</v>
      </c>
      <c r="P460" s="58">
        <v>0.36222316105632296</v>
      </c>
      <c r="Q460" s="58">
        <v>0.36640454181159832</v>
      </c>
      <c r="R460" s="58">
        <v>0.36304427458715588</v>
      </c>
      <c r="S460" s="58">
        <v>0.35096949749439771</v>
      </c>
      <c r="T460" s="58">
        <v>0.35343238212633554</v>
      </c>
      <c r="U460" s="58">
        <v>0.34911582181383005</v>
      </c>
      <c r="V460" s="58">
        <v>0.34171335019050986</v>
      </c>
      <c r="W460" s="58">
        <v>0.34373377122987658</v>
      </c>
      <c r="X460" s="58">
        <v>0.34991551795998721</v>
      </c>
      <c r="Y460" s="58">
        <v>0.34725287387588244</v>
      </c>
      <c r="Z460" s="58">
        <v>0.34106181037842576</v>
      </c>
      <c r="AA460" s="58">
        <v>0.3460912918068792</v>
      </c>
      <c r="AB460" s="58">
        <v>0.34839341700293536</v>
      </c>
      <c r="AC460" s="58">
        <v>0.3460735727962011</v>
      </c>
      <c r="AD460" s="58">
        <v>0.34778741953150988</v>
      </c>
      <c r="AE460" s="58">
        <v>0.3478216719190888</v>
      </c>
      <c r="AF460" s="58">
        <v>0.34828169668358644</v>
      </c>
      <c r="AG460" s="58">
        <v>0.35169860890675853</v>
      </c>
      <c r="AH460" s="58">
        <v>0.35768396520281126</v>
      </c>
      <c r="AI460" s="58">
        <v>0.36720227080944912</v>
      </c>
      <c r="AJ460" s="58">
        <v>0.36978499297559397</v>
      </c>
      <c r="AK460" s="58">
        <v>0.37711107728052989</v>
      </c>
      <c r="AL460" s="58">
        <v>0.38310825650671415</v>
      </c>
      <c r="AM460" s="58">
        <v>0.38913435828174464</v>
      </c>
      <c r="AN460" s="58">
        <v>0.39192852382727195</v>
      </c>
      <c r="AO460" s="58">
        <v>0.39308973540928843</v>
      </c>
      <c r="AP460" s="58">
        <v>0.3937224636959874</v>
      </c>
      <c r="AQ460" s="58">
        <v>0.39865150679330369</v>
      </c>
      <c r="AR460" s="44">
        <v>0.40145554558901531</v>
      </c>
      <c r="AS460" s="48"/>
      <c r="AT460" s="56"/>
    </row>
    <row r="461" spans="1:46" s="12" customFormat="1" x14ac:dyDescent="0.35">
      <c r="I461" s="183" t="s">
        <v>280</v>
      </c>
      <c r="J461" s="184">
        <f t="shared" ref="J461:AR461" si="6">SUM(J455:J460)</f>
        <v>3.3284708781629111</v>
      </c>
      <c r="K461" s="184">
        <f t="shared" si="6"/>
        <v>3.4204950636493425</v>
      </c>
      <c r="L461" s="184">
        <f t="shared" si="6"/>
        <v>3.5069210649618299</v>
      </c>
      <c r="M461" s="184">
        <f t="shared" si="6"/>
        <v>3.5970943545008351</v>
      </c>
      <c r="N461" s="184">
        <f t="shared" si="6"/>
        <v>3.5463393283123246</v>
      </c>
      <c r="O461" s="184">
        <f t="shared" si="6"/>
        <v>3.625683706871679</v>
      </c>
      <c r="P461" s="184">
        <f t="shared" si="6"/>
        <v>3.6944096940706626</v>
      </c>
      <c r="Q461" s="184">
        <f t="shared" si="6"/>
        <v>3.7682458333606785</v>
      </c>
      <c r="R461" s="184">
        <f t="shared" si="6"/>
        <v>3.7996057358450344</v>
      </c>
      <c r="S461" s="184">
        <f t="shared" si="6"/>
        <v>3.8317133597686803</v>
      </c>
      <c r="T461" s="184">
        <f t="shared" si="6"/>
        <v>3.8520664300570244</v>
      </c>
      <c r="U461" s="184">
        <f t="shared" si="6"/>
        <v>3.8610672368332781</v>
      </c>
      <c r="V461" s="184">
        <f t="shared" si="6"/>
        <v>3.871607615654808</v>
      </c>
      <c r="W461" s="184">
        <f t="shared" si="6"/>
        <v>3.7941635874707735</v>
      </c>
      <c r="X461" s="184">
        <f t="shared" si="6"/>
        <v>3.8205787456771718</v>
      </c>
      <c r="Y461" s="184">
        <f t="shared" si="6"/>
        <v>3.8048813504875305</v>
      </c>
      <c r="Z461" s="184">
        <f t="shared" si="6"/>
        <v>3.7630560299407803</v>
      </c>
      <c r="AA461" s="184">
        <f t="shared" si="6"/>
        <v>3.7344364672656751</v>
      </c>
      <c r="AB461" s="184">
        <f t="shared" si="6"/>
        <v>3.6854404751694299</v>
      </c>
      <c r="AC461" s="184">
        <f t="shared" si="6"/>
        <v>3.6261873527936723</v>
      </c>
      <c r="AD461" s="184">
        <f t="shared" si="6"/>
        <v>3.5902880598688385</v>
      </c>
      <c r="AE461" s="184">
        <f t="shared" si="6"/>
        <v>3.489105067574557</v>
      </c>
      <c r="AF461" s="184">
        <f t="shared" si="6"/>
        <v>3.422533839048894</v>
      </c>
      <c r="AG461" s="184">
        <f t="shared" si="6"/>
        <v>3.3710218039541449</v>
      </c>
      <c r="AH461" s="184">
        <f t="shared" si="6"/>
        <v>3.3315600874801605</v>
      </c>
      <c r="AI461" s="184">
        <f t="shared" si="6"/>
        <v>3.294056863400372</v>
      </c>
      <c r="AJ461" s="184">
        <f t="shared" si="6"/>
        <v>3.2635143166162361</v>
      </c>
      <c r="AK461" s="184">
        <f t="shared" si="6"/>
        <v>3.2272428836898106</v>
      </c>
      <c r="AL461" s="184">
        <f t="shared" si="6"/>
        <v>3.1822257675986583</v>
      </c>
      <c r="AM461" s="184">
        <f t="shared" si="6"/>
        <v>3.1498631778003161</v>
      </c>
      <c r="AN461" s="184">
        <f t="shared" si="6"/>
        <v>3.1151835588578032</v>
      </c>
      <c r="AO461" s="184">
        <f t="shared" si="6"/>
        <v>3.0757556159173221</v>
      </c>
      <c r="AP461" s="184">
        <f t="shared" si="6"/>
        <v>3.0390528872876543</v>
      </c>
      <c r="AQ461" s="184">
        <f t="shared" si="6"/>
        <v>3.0231425743650293</v>
      </c>
      <c r="AR461" s="184">
        <f t="shared" si="6"/>
        <v>3.0090855864586512</v>
      </c>
      <c r="AS461" s="48"/>
      <c r="AT461" s="56"/>
    </row>
    <row r="462" spans="1:46" s="12" customFormat="1" x14ac:dyDescent="0.35">
      <c r="I462" s="174"/>
      <c r="AQ462" s="44"/>
    </row>
    <row r="463" spans="1:46" s="12" customFormat="1" x14ac:dyDescent="0.35">
      <c r="I463" s="174"/>
      <c r="AQ463" s="44"/>
      <c r="AR463" s="48"/>
    </row>
    <row r="464" spans="1:46" s="12" customFormat="1" x14ac:dyDescent="0.35">
      <c r="I464" s="174"/>
      <c r="AQ464" s="44"/>
      <c r="AR464" s="48"/>
    </row>
    <row r="465" spans="1:52" s="12" customFormat="1" x14ac:dyDescent="0.35">
      <c r="I465" s="174"/>
    </row>
    <row r="466" spans="1:52" s="12" customFormat="1" x14ac:dyDescent="0.35">
      <c r="J466" s="44"/>
      <c r="K466" s="44"/>
      <c r="L466" s="44"/>
      <c r="M466" s="44"/>
      <c r="N466" s="44"/>
      <c r="O466" s="44"/>
      <c r="P466" s="44"/>
      <c r="Q466" s="44"/>
      <c r="R466" s="44"/>
      <c r="S466" s="44"/>
      <c r="T466" s="44"/>
      <c r="U466" s="44"/>
      <c r="V466" s="44"/>
      <c r="W466" s="44"/>
      <c r="X466" s="44"/>
      <c r="Y466" s="44"/>
      <c r="Z466" s="44"/>
      <c r="AA466" s="44"/>
      <c r="AB466" s="44"/>
      <c r="AC466" s="44"/>
      <c r="AD466" s="44"/>
      <c r="AE466" s="44"/>
      <c r="AF466" s="44"/>
      <c r="AG466" s="44"/>
      <c r="AH466" s="44"/>
      <c r="AI466" s="44"/>
      <c r="AJ466" s="44"/>
      <c r="AK466" s="44"/>
      <c r="AL466" s="44"/>
      <c r="AM466" s="44"/>
      <c r="AN466" s="44"/>
      <c r="AO466" s="44"/>
      <c r="AP466" s="44"/>
      <c r="AQ466" s="44"/>
    </row>
    <row r="467" spans="1:52" s="12" customFormat="1" x14ac:dyDescent="0.35">
      <c r="J467" s="44"/>
      <c r="K467" s="44"/>
      <c r="L467" s="44"/>
      <c r="M467" s="44"/>
      <c r="N467" s="44"/>
      <c r="O467" s="44"/>
      <c r="P467" s="44"/>
      <c r="Q467" s="44"/>
      <c r="R467" s="44"/>
      <c r="S467" s="44"/>
      <c r="T467" s="44"/>
      <c r="U467" s="44"/>
      <c r="V467" s="44"/>
      <c r="W467" s="44"/>
      <c r="X467" s="44"/>
      <c r="Y467" s="44"/>
      <c r="Z467" s="44"/>
      <c r="AA467" s="44"/>
      <c r="AB467" s="44"/>
      <c r="AC467" s="44"/>
      <c r="AD467" s="44"/>
      <c r="AE467" s="44"/>
      <c r="AF467" s="44"/>
      <c r="AG467" s="44"/>
      <c r="AH467" s="44"/>
      <c r="AI467" s="44"/>
      <c r="AJ467" s="44"/>
      <c r="AK467" s="44"/>
      <c r="AL467" s="44"/>
      <c r="AM467" s="44"/>
      <c r="AN467" s="44"/>
      <c r="AO467" s="44"/>
      <c r="AP467" s="44"/>
      <c r="AQ467" s="44"/>
    </row>
    <row r="468" spans="1:52" s="12" customFormat="1" x14ac:dyDescent="0.35">
      <c r="J468" s="44"/>
      <c r="K468" s="44"/>
      <c r="L468" s="44"/>
      <c r="M468" s="44"/>
      <c r="N468" s="44"/>
      <c r="O468" s="44"/>
      <c r="P468" s="44"/>
      <c r="Q468" s="44"/>
      <c r="R468" s="44"/>
      <c r="S468" s="44"/>
      <c r="T468" s="44"/>
      <c r="U468" s="44"/>
      <c r="V468" s="44"/>
      <c r="W468" s="44"/>
      <c r="X468" s="44"/>
      <c r="Y468" s="44"/>
      <c r="Z468" s="44"/>
      <c r="AA468" s="44"/>
      <c r="AB468" s="44"/>
      <c r="AC468" s="44"/>
      <c r="AD468" s="44"/>
      <c r="AE468" s="44"/>
      <c r="AF468" s="44"/>
      <c r="AG468" s="44"/>
      <c r="AH468" s="44"/>
      <c r="AI468" s="44"/>
      <c r="AJ468" s="44"/>
      <c r="AK468" s="44"/>
      <c r="AL468" s="44"/>
      <c r="AM468" s="44"/>
      <c r="AN468" s="44"/>
      <c r="AO468" s="44"/>
      <c r="AP468" s="44"/>
      <c r="AQ468" s="44"/>
    </row>
    <row r="469" spans="1:52" s="12" customFormat="1" x14ac:dyDescent="0.35">
      <c r="J469" s="44"/>
      <c r="K469" s="44"/>
      <c r="L469" s="44"/>
      <c r="M469" s="44"/>
      <c r="N469" s="44"/>
      <c r="O469" s="44"/>
      <c r="P469" s="44"/>
      <c r="Q469" s="44"/>
      <c r="R469" s="44"/>
      <c r="S469" s="44"/>
      <c r="T469" s="44"/>
      <c r="U469" s="44"/>
      <c r="V469" s="44"/>
      <c r="W469" s="44"/>
      <c r="X469" s="44"/>
      <c r="Y469" s="44"/>
      <c r="Z469" s="44"/>
      <c r="AA469" s="44"/>
      <c r="AB469" s="44"/>
      <c r="AC469" s="44"/>
      <c r="AD469" s="44"/>
      <c r="AE469" s="44"/>
      <c r="AF469" s="44"/>
      <c r="AG469" s="44"/>
      <c r="AH469" s="44"/>
      <c r="AI469" s="44"/>
      <c r="AJ469" s="44"/>
      <c r="AK469" s="44"/>
      <c r="AL469" s="44"/>
      <c r="AM469" s="44"/>
      <c r="AN469" s="44"/>
      <c r="AO469" s="44"/>
      <c r="AP469" s="44"/>
      <c r="AQ469" s="44"/>
    </row>
    <row r="470" spans="1:52" s="12" customFormat="1" x14ac:dyDescent="0.35"/>
    <row r="471" spans="1:52" s="12" customFormat="1" x14ac:dyDescent="0.35"/>
    <row r="472" spans="1:52" s="12" customFormat="1" x14ac:dyDescent="0.35"/>
    <row r="473" spans="1:52" s="12" customFormat="1" x14ac:dyDescent="0.35"/>
    <row r="474" spans="1:52" s="4" customFormat="1" x14ac:dyDescent="0.35">
      <c r="A474" s="3" t="s">
        <v>104</v>
      </c>
      <c r="B474" s="4" t="s">
        <v>86</v>
      </c>
    </row>
    <row r="475" spans="1:52" s="12" customFormat="1" x14ac:dyDescent="0.35">
      <c r="A475" s="166"/>
      <c r="AT475" s="174"/>
      <c r="AU475" s="174"/>
      <c r="AV475" s="174"/>
      <c r="AW475" s="174"/>
      <c r="AX475" s="174"/>
      <c r="AY475" s="174"/>
      <c r="AZ475" s="174"/>
    </row>
    <row r="476" spans="1:52" s="12" customFormat="1" x14ac:dyDescent="0.35">
      <c r="A476" s="168"/>
      <c r="I476" s="46" t="s">
        <v>183</v>
      </c>
      <c r="AT476" s="174"/>
      <c r="AU476" s="174"/>
      <c r="AV476" s="174"/>
      <c r="AW476" s="174"/>
      <c r="AX476" s="174"/>
      <c r="AY476" s="174"/>
      <c r="AZ476" s="174"/>
    </row>
    <row r="477" spans="1:52" s="12" customFormat="1" x14ac:dyDescent="0.35">
      <c r="I477" s="182"/>
      <c r="J477" s="60">
        <v>1990</v>
      </c>
      <c r="K477" s="60">
        <v>1991</v>
      </c>
      <c r="L477" s="60">
        <v>1992</v>
      </c>
      <c r="M477" s="60">
        <v>1993</v>
      </c>
      <c r="N477" s="60">
        <v>1994</v>
      </c>
      <c r="O477" s="60">
        <v>1995</v>
      </c>
      <c r="P477" s="60">
        <v>1996</v>
      </c>
      <c r="Q477" s="60">
        <v>1997</v>
      </c>
      <c r="R477" s="60">
        <v>1998</v>
      </c>
      <c r="S477" s="60">
        <v>1999</v>
      </c>
      <c r="T477" s="60">
        <v>2000</v>
      </c>
      <c r="U477" s="60">
        <v>2001</v>
      </c>
      <c r="V477" s="60">
        <v>2002</v>
      </c>
      <c r="W477" s="60">
        <v>2003</v>
      </c>
      <c r="X477" s="60">
        <v>2004</v>
      </c>
      <c r="Y477" s="60">
        <v>2005</v>
      </c>
      <c r="Z477" s="60">
        <v>2006</v>
      </c>
      <c r="AA477" s="60">
        <v>2007</v>
      </c>
      <c r="AB477" s="60">
        <v>2008</v>
      </c>
      <c r="AC477" s="60">
        <v>2009</v>
      </c>
      <c r="AD477" s="60">
        <v>2010</v>
      </c>
      <c r="AE477" s="60">
        <v>2011</v>
      </c>
      <c r="AF477" s="60">
        <v>2012</v>
      </c>
      <c r="AG477" s="60">
        <v>2013</v>
      </c>
      <c r="AH477" s="60">
        <v>2014</v>
      </c>
      <c r="AI477" s="60">
        <v>2015</v>
      </c>
      <c r="AJ477" s="60">
        <v>2016</v>
      </c>
      <c r="AK477" s="60">
        <v>2017</v>
      </c>
      <c r="AL477" s="60">
        <v>2018</v>
      </c>
      <c r="AM477" s="60">
        <v>2019</v>
      </c>
      <c r="AN477" s="60">
        <v>2020</v>
      </c>
      <c r="AO477" s="60">
        <v>2021</v>
      </c>
      <c r="AP477" s="60">
        <v>2022</v>
      </c>
      <c r="AQ477" s="60">
        <v>2023</v>
      </c>
      <c r="AR477" s="60">
        <v>2024</v>
      </c>
      <c r="AT477" s="174"/>
      <c r="AU477" s="174"/>
      <c r="AV477" s="174"/>
      <c r="AW477" s="174"/>
      <c r="AX477" s="174"/>
      <c r="AY477" s="174"/>
      <c r="AZ477" s="174"/>
    </row>
    <row r="478" spans="1:52" s="12" customFormat="1" x14ac:dyDescent="0.35">
      <c r="I478" s="176" t="s">
        <v>305</v>
      </c>
      <c r="J478" s="61">
        <v>0</v>
      </c>
      <c r="K478" s="61">
        <v>0</v>
      </c>
      <c r="L478" s="61">
        <v>2.5999999999999998E-4</v>
      </c>
      <c r="M478" s="61">
        <v>3.8999999999999978E-4</v>
      </c>
      <c r="N478" s="61">
        <v>1.287773424679955E-2</v>
      </c>
      <c r="O478" s="61">
        <v>3.3448596875821662E-2</v>
      </c>
      <c r="P478" s="61">
        <v>7.3705906122096598E-2</v>
      </c>
      <c r="Q478" s="61">
        <v>0.12315871933061559</v>
      </c>
      <c r="R478" s="61">
        <v>0.15367322276519349</v>
      </c>
      <c r="S478" s="61">
        <v>0.20428405506836281</v>
      </c>
      <c r="T478" s="61">
        <v>0.24531215706580303</v>
      </c>
      <c r="U478" s="61">
        <v>0.32185993686003778</v>
      </c>
      <c r="V478" s="61">
        <v>0.37960488735502917</v>
      </c>
      <c r="W478" s="61">
        <v>0.4430331851812116</v>
      </c>
      <c r="X478" s="61">
        <v>0.55314568115861251</v>
      </c>
      <c r="Y478" s="61">
        <v>0.67314007207708682</v>
      </c>
      <c r="Z478" s="61">
        <v>0.77334231202652326</v>
      </c>
      <c r="AA478" s="61">
        <v>0.84838521241340514</v>
      </c>
      <c r="AB478" s="61">
        <v>0.93737833675032356</v>
      </c>
      <c r="AC478" s="61">
        <v>1.0096677341252001</v>
      </c>
      <c r="AD478" s="61">
        <v>1.0371938318701064</v>
      </c>
      <c r="AE478" s="61">
        <v>1.0843577682885823</v>
      </c>
      <c r="AF478" s="61">
        <v>1.1204011553856417</v>
      </c>
      <c r="AG478" s="61">
        <v>1.1636407802295674</v>
      </c>
      <c r="AH478" s="61">
        <v>1.2035169088785571</v>
      </c>
      <c r="AI478" s="61">
        <v>1.2219615809993716</v>
      </c>
      <c r="AJ478" s="61">
        <v>1.2422498087167491</v>
      </c>
      <c r="AK478" s="61">
        <v>1.2766025202375946</v>
      </c>
      <c r="AL478" s="61">
        <v>1.3074870075021321</v>
      </c>
      <c r="AM478" s="61">
        <v>1.3194876880804649</v>
      </c>
      <c r="AN478" s="61">
        <v>1.3218629688208385</v>
      </c>
      <c r="AO478" s="61">
        <v>1.5905538795280816</v>
      </c>
      <c r="AP478" s="61">
        <v>1.4739889238182189</v>
      </c>
      <c r="AQ478" s="61">
        <v>1.1186170324207698</v>
      </c>
      <c r="AR478" s="44">
        <v>1.0428238385938409</v>
      </c>
      <c r="AS478" s="44"/>
      <c r="AT478" s="195"/>
      <c r="AU478" s="196"/>
      <c r="AV478" s="174"/>
      <c r="AW478" s="174"/>
      <c r="AX478" s="195"/>
      <c r="AY478" s="196"/>
      <c r="AZ478" s="174"/>
    </row>
    <row r="479" spans="1:52" s="12" customFormat="1" x14ac:dyDescent="0.35">
      <c r="I479" s="176" t="s">
        <v>306</v>
      </c>
      <c r="J479" s="61">
        <v>0.81800811600000012</v>
      </c>
      <c r="K479" s="61">
        <v>0.81246662400000003</v>
      </c>
      <c r="L479" s="61">
        <v>0.41535300000000003</v>
      </c>
      <c r="M479" s="61">
        <v>0.18898800000000002</v>
      </c>
      <c r="N479" s="61">
        <v>0.16742400000000002</v>
      </c>
      <c r="O479" s="61">
        <v>0.138604</v>
      </c>
      <c r="P479" s="61">
        <v>0.22700300000000001</v>
      </c>
      <c r="Q479" s="61">
        <v>0.1953606</v>
      </c>
      <c r="R479" s="61">
        <v>0.11058263333333333</v>
      </c>
      <c r="S479" s="61">
        <v>8.5483533333333347E-2</v>
      </c>
      <c r="T479" s="61">
        <v>8.4532233333333345E-2</v>
      </c>
      <c r="U479" s="61">
        <v>6.3497100000000001E-2</v>
      </c>
      <c r="V479" s="61">
        <v>7.7024700000000001E-2</v>
      </c>
      <c r="W479" s="61">
        <v>0.11576699999999999</v>
      </c>
      <c r="X479" s="61">
        <v>9.0067499999999995E-2</v>
      </c>
      <c r="Y479" s="61">
        <v>6.2391599999999998E-2</v>
      </c>
      <c r="Z479" s="61">
        <v>9.7087500000000007E-2</v>
      </c>
      <c r="AA479" s="61">
        <v>4.3684800000000003E-2</v>
      </c>
      <c r="AB479" s="61">
        <v>4.1212799999999994E-2</v>
      </c>
      <c r="AC479" s="61">
        <v>4.8613799999999999E-2</v>
      </c>
      <c r="AD479" s="61">
        <v>4.2773760000000008E-2</v>
      </c>
      <c r="AE479" s="61">
        <v>3.1611070266579999E-2</v>
      </c>
      <c r="AF479" s="61">
        <v>4.2680956069071997E-2</v>
      </c>
      <c r="AG479" s="61">
        <v>4.3277804181959999E-2</v>
      </c>
      <c r="AH479" s="61">
        <v>6.6015419142707699E-2</v>
      </c>
      <c r="AI479" s="61">
        <v>5.2684147821630806E-2</v>
      </c>
      <c r="AJ479" s="61">
        <v>4.5331091349703999E-2</v>
      </c>
      <c r="AK479" s="61">
        <v>5.4368065500000007E-2</v>
      </c>
      <c r="AL479" s="61">
        <v>6.5103999107936003E-2</v>
      </c>
      <c r="AM479" s="61">
        <v>8.0153760543999988E-2</v>
      </c>
      <c r="AN479" s="61">
        <v>7.9060343626079999E-2</v>
      </c>
      <c r="AO479" s="61">
        <v>4.5582774393999999E-2</v>
      </c>
      <c r="AP479" s="61">
        <v>5.093429877116E-2</v>
      </c>
      <c r="AQ479" s="61">
        <v>6.0908333304000001E-2</v>
      </c>
      <c r="AR479" s="44">
        <v>7.805146531160001E-2</v>
      </c>
      <c r="AT479" s="195"/>
      <c r="AU479" s="196"/>
      <c r="AV479" s="174"/>
      <c r="AW479" s="174"/>
      <c r="AX479" s="174"/>
      <c r="AY479" s="174"/>
      <c r="AZ479" s="174"/>
    </row>
    <row r="480" spans="1:52" s="12" customFormat="1" x14ac:dyDescent="0.35">
      <c r="I480" s="169" t="s">
        <v>307</v>
      </c>
      <c r="J480" s="62">
        <v>2.0586000000000004E-2</v>
      </c>
      <c r="K480" s="62">
        <v>2.1502499999999997E-2</v>
      </c>
      <c r="L480" s="62">
        <v>2.2577624999999997E-2</v>
      </c>
      <c r="M480" s="62">
        <v>2.3389256250000004E-2</v>
      </c>
      <c r="N480" s="62">
        <v>2.4149819062500001E-2</v>
      </c>
      <c r="O480" s="62">
        <v>2.5165785015625004E-2</v>
      </c>
      <c r="P480" s="62">
        <v>2.5404174266406256E-2</v>
      </c>
      <c r="Q480" s="62">
        <v>2.6370057979726563E-2</v>
      </c>
      <c r="R480" s="62">
        <v>2.5620560878712895E-2</v>
      </c>
      <c r="S480" s="62">
        <v>2.5318863922648538E-2</v>
      </c>
      <c r="T480" s="62">
        <v>2.0164808859961535E-2</v>
      </c>
      <c r="U480" s="62">
        <v>2.065189608518057E-2</v>
      </c>
      <c r="V480" s="62">
        <v>2.4033259949180565E-2</v>
      </c>
      <c r="W480" s="62">
        <v>2.5960654587289453E-2</v>
      </c>
      <c r="X480" s="62">
        <v>2.9803605496482977E-2</v>
      </c>
      <c r="Y480" s="62">
        <v>2.6193774351597712E-2</v>
      </c>
      <c r="Z480" s="62">
        <v>2.1692016207496532E-2</v>
      </c>
      <c r="AA480" s="62">
        <v>2.0484810358296964E-2</v>
      </c>
      <c r="AB480" s="62">
        <v>1.9935031044776532E-2</v>
      </c>
      <c r="AC480" s="62">
        <v>2.3227986245354344E-2</v>
      </c>
      <c r="AD480" s="62">
        <v>2.3538657742293887E-2</v>
      </c>
      <c r="AE480" s="62">
        <v>1.9521264389513186E-2</v>
      </c>
      <c r="AF480" s="62">
        <v>2.1540943245804755E-2</v>
      </c>
      <c r="AG480" s="62">
        <v>1.8743308822104284E-2</v>
      </c>
      <c r="AH480" s="62">
        <v>1.7316639576168791E-2</v>
      </c>
      <c r="AI480" s="62">
        <v>1.6970090641175471E-2</v>
      </c>
      <c r="AJ480" s="62">
        <v>1.7896067092177097E-2</v>
      </c>
      <c r="AK480" s="62">
        <v>1.5243828671418243E-2</v>
      </c>
      <c r="AL480" s="62">
        <v>1.5160466056485333E-2</v>
      </c>
      <c r="AM480" s="62">
        <v>1.6481411472012472E-2</v>
      </c>
      <c r="AN480" s="62">
        <v>1.7009029364967867E-2</v>
      </c>
      <c r="AO480" s="62">
        <v>1.6033103056085369E-2</v>
      </c>
      <c r="AP480" s="62">
        <v>1.9376727194456746E-2</v>
      </c>
      <c r="AQ480" s="62">
        <v>1.6613469809415762E-2</v>
      </c>
      <c r="AR480" s="44">
        <v>1.4000129606402834E-2</v>
      </c>
      <c r="AT480" s="195"/>
      <c r="AU480" s="196"/>
      <c r="AV480" s="174"/>
      <c r="AW480" s="174"/>
      <c r="AX480" s="174"/>
      <c r="AY480" s="174"/>
      <c r="AZ480" s="174"/>
    </row>
    <row r="481" spans="1:52" s="12" customFormat="1" x14ac:dyDescent="0.35">
      <c r="I481" s="169"/>
      <c r="AJ481" s="55"/>
      <c r="AK481" s="55"/>
      <c r="AL481" s="55"/>
      <c r="AM481" s="55"/>
      <c r="AN481" s="55"/>
      <c r="AO481" s="55"/>
      <c r="AP481" s="55"/>
      <c r="AQ481" s="55"/>
      <c r="AR481" s="55"/>
      <c r="AT481" s="195"/>
      <c r="AU481" s="196"/>
      <c r="AV481" s="197"/>
      <c r="AW481" s="174"/>
      <c r="AX481" s="174"/>
      <c r="AY481" s="174"/>
      <c r="AZ481" s="174"/>
    </row>
    <row r="482" spans="1:52" s="12" customFormat="1" x14ac:dyDescent="0.35">
      <c r="I482" s="169"/>
      <c r="AR482" s="55"/>
      <c r="AT482" s="174"/>
      <c r="AU482" s="174"/>
      <c r="AV482" s="174"/>
      <c r="AW482" s="174"/>
      <c r="AX482" s="174"/>
      <c r="AY482" s="174"/>
      <c r="AZ482" s="174"/>
    </row>
    <row r="483" spans="1:52" s="12" customFormat="1" x14ac:dyDescent="0.35">
      <c r="J483" s="44"/>
      <c r="K483" s="44"/>
      <c r="L483" s="44"/>
      <c r="M483" s="44"/>
      <c r="N483" s="44"/>
      <c r="O483" s="44"/>
      <c r="P483" s="44"/>
      <c r="Q483" s="44"/>
      <c r="R483" s="44"/>
      <c r="S483" s="44"/>
      <c r="T483" s="44"/>
      <c r="U483" s="44"/>
      <c r="V483" s="44"/>
      <c r="W483" s="44"/>
      <c r="X483" s="44"/>
      <c r="Y483" s="44"/>
      <c r="Z483" s="44"/>
      <c r="AA483" s="44"/>
      <c r="AB483" s="44"/>
      <c r="AC483" s="44"/>
      <c r="AD483" s="44"/>
      <c r="AE483" s="44"/>
      <c r="AF483" s="44"/>
      <c r="AG483" s="44"/>
      <c r="AH483" s="44"/>
      <c r="AI483" s="44"/>
      <c r="AJ483" s="44"/>
      <c r="AK483" s="44"/>
      <c r="AL483" s="44"/>
      <c r="AM483" s="44"/>
      <c r="AN483" s="44"/>
      <c r="AO483" s="44"/>
      <c r="AP483" s="44"/>
      <c r="AQ483" s="44"/>
      <c r="AR483" s="55"/>
      <c r="AT483" s="174"/>
      <c r="AU483" s="174"/>
      <c r="AV483" s="174"/>
      <c r="AW483" s="174"/>
      <c r="AX483" s="174"/>
      <c r="AY483" s="174"/>
      <c r="AZ483" s="174"/>
    </row>
    <row r="484" spans="1:52" s="12" customFormat="1" x14ac:dyDescent="0.35">
      <c r="J484" s="44"/>
      <c r="K484" s="44"/>
      <c r="L484" s="44"/>
      <c r="M484" s="44"/>
      <c r="N484" s="44"/>
      <c r="O484" s="44"/>
      <c r="P484" s="44"/>
      <c r="Q484" s="44"/>
      <c r="R484" s="44"/>
      <c r="S484" s="44"/>
      <c r="T484" s="44"/>
      <c r="U484" s="44"/>
      <c r="V484" s="44"/>
      <c r="W484" s="44"/>
      <c r="X484" s="44"/>
      <c r="Y484" s="44"/>
      <c r="Z484" s="44"/>
      <c r="AA484" s="44"/>
      <c r="AB484" s="44"/>
      <c r="AC484" s="44"/>
      <c r="AD484" s="44"/>
      <c r="AE484" s="44"/>
      <c r="AF484" s="44"/>
      <c r="AG484" s="44"/>
      <c r="AH484" s="44"/>
      <c r="AI484" s="44"/>
      <c r="AJ484" s="44"/>
      <c r="AK484" s="44"/>
      <c r="AL484" s="44"/>
      <c r="AM484" s="44"/>
      <c r="AN484" s="44"/>
      <c r="AO484" s="44"/>
      <c r="AP484" s="44"/>
      <c r="AQ484" s="44"/>
      <c r="AR484" s="55"/>
      <c r="AT484" s="174"/>
      <c r="AU484" s="174"/>
      <c r="AV484" s="174"/>
      <c r="AW484" s="174"/>
      <c r="AX484" s="174"/>
      <c r="AY484" s="174"/>
      <c r="AZ484" s="174"/>
    </row>
    <row r="485" spans="1:52" s="12" customFormat="1" x14ac:dyDescent="0.35">
      <c r="J485" s="44"/>
      <c r="K485" s="44"/>
      <c r="L485" s="44"/>
      <c r="M485" s="44"/>
      <c r="N485" s="44"/>
      <c r="O485" s="44"/>
      <c r="P485" s="44"/>
      <c r="Q485" s="44"/>
      <c r="R485" s="44"/>
      <c r="S485" s="44"/>
      <c r="T485" s="44"/>
      <c r="U485" s="44"/>
      <c r="V485" s="44"/>
      <c r="W485" s="44"/>
      <c r="X485" s="44"/>
      <c r="Y485" s="44"/>
      <c r="Z485" s="44"/>
      <c r="AA485" s="44"/>
      <c r="AB485" s="44"/>
      <c r="AC485" s="44"/>
      <c r="AD485" s="44"/>
      <c r="AE485" s="44"/>
      <c r="AF485" s="44"/>
      <c r="AG485" s="44"/>
      <c r="AH485" s="44"/>
      <c r="AI485" s="44"/>
      <c r="AJ485" s="44"/>
      <c r="AK485" s="44"/>
      <c r="AL485" s="44"/>
      <c r="AM485" s="44"/>
      <c r="AN485" s="44"/>
      <c r="AO485" s="44"/>
      <c r="AP485" s="44"/>
      <c r="AQ485" s="44"/>
    </row>
    <row r="486" spans="1:52" s="12" customFormat="1" x14ac:dyDescent="0.35"/>
    <row r="487" spans="1:52" s="12" customFormat="1" x14ac:dyDescent="0.35">
      <c r="J487" s="44"/>
      <c r="K487" s="44"/>
      <c r="L487" s="44"/>
      <c r="M487" s="44"/>
      <c r="N487" s="44"/>
      <c r="O487" s="44"/>
      <c r="P487" s="44"/>
      <c r="Q487" s="44"/>
      <c r="R487" s="44"/>
      <c r="S487" s="44"/>
      <c r="T487" s="44"/>
      <c r="U487" s="44"/>
      <c r="V487" s="44"/>
      <c r="W487" s="44"/>
      <c r="X487" s="44"/>
      <c r="Y487" s="44"/>
      <c r="Z487" s="44"/>
      <c r="AA487" s="44"/>
      <c r="AB487" s="44"/>
      <c r="AC487" s="44"/>
      <c r="AD487" s="44"/>
      <c r="AE487" s="44"/>
      <c r="AF487" s="44"/>
      <c r="AG487" s="44"/>
      <c r="AH487" s="44"/>
      <c r="AI487" s="44"/>
      <c r="AJ487" s="44"/>
      <c r="AK487" s="44"/>
      <c r="AL487" s="44"/>
      <c r="AM487" s="44"/>
      <c r="AN487" s="44"/>
      <c r="AO487" s="44"/>
      <c r="AP487" s="44"/>
      <c r="AQ487" s="44"/>
      <c r="AR487" s="44"/>
    </row>
    <row r="488" spans="1:52" s="12" customFormat="1" x14ac:dyDescent="0.35">
      <c r="J488" s="44"/>
      <c r="K488" s="44"/>
      <c r="L488" s="44"/>
      <c r="M488" s="44"/>
      <c r="N488" s="44"/>
      <c r="O488" s="44"/>
      <c r="P488" s="44"/>
      <c r="Q488" s="44"/>
      <c r="R488" s="44"/>
      <c r="S488" s="44"/>
      <c r="T488" s="44"/>
      <c r="U488" s="44"/>
      <c r="V488" s="44"/>
      <c r="W488" s="44"/>
      <c r="X488" s="44"/>
      <c r="Y488" s="44"/>
      <c r="Z488" s="44"/>
      <c r="AA488" s="44"/>
      <c r="AB488" s="44"/>
      <c r="AC488" s="44"/>
      <c r="AD488" s="44"/>
      <c r="AE488" s="44"/>
      <c r="AF488" s="44"/>
      <c r="AG488" s="44"/>
      <c r="AH488" s="44"/>
      <c r="AI488" s="44"/>
      <c r="AJ488" s="44"/>
      <c r="AK488" s="44"/>
      <c r="AL488" s="44"/>
      <c r="AM488" s="44"/>
      <c r="AN488" s="44"/>
      <c r="AO488" s="44"/>
      <c r="AP488" s="44"/>
      <c r="AQ488" s="44"/>
      <c r="AR488" s="44"/>
    </row>
    <row r="489" spans="1:52" s="12" customFormat="1" x14ac:dyDescent="0.35">
      <c r="J489" s="44"/>
      <c r="K489" s="44"/>
      <c r="L489" s="44"/>
      <c r="M489" s="44"/>
      <c r="N489" s="44"/>
      <c r="O489" s="44"/>
      <c r="P489" s="44"/>
      <c r="Q489" s="44"/>
      <c r="R489" s="44"/>
      <c r="S489" s="44"/>
      <c r="T489" s="44"/>
      <c r="U489" s="44"/>
      <c r="V489" s="44"/>
      <c r="W489" s="44"/>
      <c r="X489" s="44"/>
      <c r="Y489" s="44"/>
      <c r="Z489" s="44"/>
      <c r="AA489" s="44"/>
      <c r="AB489" s="44"/>
      <c r="AC489" s="44"/>
      <c r="AD489" s="44"/>
      <c r="AE489" s="44"/>
      <c r="AF489" s="44"/>
      <c r="AG489" s="44"/>
      <c r="AH489" s="44"/>
      <c r="AI489" s="44"/>
      <c r="AJ489" s="44"/>
      <c r="AK489" s="44"/>
      <c r="AL489" s="44"/>
      <c r="AM489" s="44"/>
      <c r="AN489" s="44"/>
      <c r="AO489" s="44"/>
      <c r="AP489" s="44"/>
      <c r="AQ489" s="44"/>
      <c r="AR489" s="44"/>
    </row>
    <row r="490" spans="1:52" s="12" customFormat="1" x14ac:dyDescent="0.35"/>
    <row r="491" spans="1:52" s="12" customFormat="1" x14ac:dyDescent="0.35"/>
    <row r="492" spans="1:52" s="4" customFormat="1" x14ac:dyDescent="0.35">
      <c r="A492" s="3" t="s">
        <v>83</v>
      </c>
      <c r="B492" s="4" t="s">
        <v>59</v>
      </c>
    </row>
    <row r="493" spans="1:52" s="12" customFormat="1" x14ac:dyDescent="0.35">
      <c r="A493" s="166"/>
    </row>
    <row r="494" spans="1:52" s="12" customFormat="1" x14ac:dyDescent="0.35">
      <c r="A494" s="168"/>
      <c r="I494" s="178" t="s">
        <v>183</v>
      </c>
    </row>
    <row r="495" spans="1:52" s="12" customFormat="1" x14ac:dyDescent="0.35">
      <c r="I495" s="193"/>
      <c r="J495" s="60">
        <v>1990</v>
      </c>
      <c r="K495" s="60">
        <v>1991</v>
      </c>
      <c r="L495" s="60">
        <v>1992</v>
      </c>
      <c r="M495" s="60">
        <v>1993</v>
      </c>
      <c r="N495" s="60">
        <v>1994</v>
      </c>
      <c r="O495" s="60">
        <v>1995</v>
      </c>
      <c r="P495" s="60">
        <v>1996</v>
      </c>
      <c r="Q495" s="60">
        <v>1997</v>
      </c>
      <c r="R495" s="60">
        <v>1998</v>
      </c>
      <c r="S495" s="60">
        <v>1999</v>
      </c>
      <c r="T495" s="60">
        <v>2000</v>
      </c>
      <c r="U495" s="60">
        <v>2001</v>
      </c>
      <c r="V495" s="60">
        <v>2002</v>
      </c>
      <c r="W495" s="60">
        <v>2003</v>
      </c>
      <c r="X495" s="60">
        <v>2004</v>
      </c>
      <c r="Y495" s="60">
        <v>2005</v>
      </c>
      <c r="Z495" s="60">
        <v>2006</v>
      </c>
      <c r="AA495" s="60">
        <v>2007</v>
      </c>
      <c r="AB495" s="60">
        <v>2008</v>
      </c>
      <c r="AC495" s="60">
        <v>2009</v>
      </c>
      <c r="AD495" s="60">
        <v>2010</v>
      </c>
      <c r="AE495" s="60">
        <v>2011</v>
      </c>
      <c r="AF495" s="60">
        <v>2012</v>
      </c>
      <c r="AG495" s="60">
        <v>2013</v>
      </c>
      <c r="AH495" s="60">
        <v>2014</v>
      </c>
      <c r="AI495" s="60">
        <v>2015</v>
      </c>
      <c r="AJ495" s="60">
        <v>2016</v>
      </c>
      <c r="AK495" s="60">
        <v>2017</v>
      </c>
      <c r="AL495" s="60">
        <v>2018</v>
      </c>
      <c r="AM495" s="60">
        <v>2019</v>
      </c>
      <c r="AN495" s="60">
        <v>2020</v>
      </c>
      <c r="AO495" s="60">
        <v>2021</v>
      </c>
      <c r="AP495" s="60">
        <v>2022</v>
      </c>
      <c r="AQ495" s="60">
        <v>2023</v>
      </c>
      <c r="AR495" s="60">
        <v>2024</v>
      </c>
    </row>
    <row r="496" spans="1:52" s="12" customFormat="1" x14ac:dyDescent="0.35">
      <c r="I496" s="180" t="s">
        <v>253</v>
      </c>
      <c r="J496" s="61">
        <v>0</v>
      </c>
      <c r="K496" s="61">
        <v>0</v>
      </c>
      <c r="L496" s="61">
        <v>2.5999999999999998E-4</v>
      </c>
      <c r="M496" s="61">
        <v>3.8999999999999978E-4</v>
      </c>
      <c r="N496" s="61">
        <v>1.1003272305615944E-2</v>
      </c>
      <c r="O496" s="61">
        <v>2.9946834687804427E-2</v>
      </c>
      <c r="P496" s="61">
        <v>6.6493124684756905E-2</v>
      </c>
      <c r="Q496" s="61">
        <v>0.10047206203555209</v>
      </c>
      <c r="R496" s="61">
        <v>0.1391791019364097</v>
      </c>
      <c r="S496" s="61">
        <v>0.14965096396016001</v>
      </c>
      <c r="T496" s="61">
        <v>0.1640443014570622</v>
      </c>
      <c r="U496" s="61">
        <v>0.18621351808962694</v>
      </c>
      <c r="V496" s="61">
        <v>0.20653159574181756</v>
      </c>
      <c r="W496" s="61">
        <v>0.23504044947303041</v>
      </c>
      <c r="X496" s="61">
        <v>0.28955833025885547</v>
      </c>
      <c r="Y496" s="61">
        <v>0.36481273397896941</v>
      </c>
      <c r="Z496" s="61">
        <v>0.44136900729014461</v>
      </c>
      <c r="AA496" s="61">
        <v>0.43509338422475463</v>
      </c>
      <c r="AB496" s="61">
        <v>0.47515966686645034</v>
      </c>
      <c r="AC496" s="61">
        <v>0.53599754344506367</v>
      </c>
      <c r="AD496" s="61">
        <v>0.56201839144876131</v>
      </c>
      <c r="AE496" s="61">
        <v>0.54707660855797891</v>
      </c>
      <c r="AF496" s="61">
        <v>0.55490250462930624</v>
      </c>
      <c r="AG496" s="61">
        <v>0.56663157852156576</v>
      </c>
      <c r="AH496" s="61">
        <v>0.61128769595134058</v>
      </c>
      <c r="AI496" s="61">
        <v>0.57455530413169342</v>
      </c>
      <c r="AJ496" s="61">
        <v>0.55418192320665294</v>
      </c>
      <c r="AK496" s="61">
        <v>0.58389904174585716</v>
      </c>
      <c r="AL496" s="61">
        <v>0.58689911323889687</v>
      </c>
      <c r="AM496" s="61">
        <v>0.52615425564252183</v>
      </c>
      <c r="AN496" s="61">
        <v>0.54844550622216193</v>
      </c>
      <c r="AO496" s="61">
        <v>0.51610435097641061</v>
      </c>
      <c r="AP496" s="61">
        <v>0.48937628485419427</v>
      </c>
      <c r="AQ496" s="71">
        <v>0.41551276959549371</v>
      </c>
      <c r="AR496" s="56">
        <v>0.35746915601250223</v>
      </c>
      <c r="AT496" s="56"/>
      <c r="AU496" s="48"/>
      <c r="AV496" s="56"/>
    </row>
    <row r="497" spans="1:48" s="12" customFormat="1" x14ac:dyDescent="0.35">
      <c r="I497" s="180" t="s">
        <v>254</v>
      </c>
      <c r="J497" s="61">
        <v>0</v>
      </c>
      <c r="K497" s="61">
        <v>0</v>
      </c>
      <c r="L497" s="61">
        <v>0</v>
      </c>
      <c r="M497" s="61">
        <v>0</v>
      </c>
      <c r="N497" s="61">
        <v>1.2863232748975615E-4</v>
      </c>
      <c r="O497" s="61">
        <v>5.2484641864401803E-4</v>
      </c>
      <c r="P497" s="61">
        <v>5.9188311122344297E-4</v>
      </c>
      <c r="Q497" s="61">
        <v>6.6281346255366675E-4</v>
      </c>
      <c r="R497" s="61">
        <v>7.3581951109318912E-4</v>
      </c>
      <c r="S497" s="61">
        <v>8.290268178442285E-4</v>
      </c>
      <c r="T497" s="61">
        <v>9.0118201122711054E-4</v>
      </c>
      <c r="U497" s="61">
        <v>9.8932509663881988E-4</v>
      </c>
      <c r="V497" s="61">
        <v>1.0509779835932082E-3</v>
      </c>
      <c r="W497" s="61">
        <v>1.1609979778093328E-3</v>
      </c>
      <c r="X497" s="61">
        <v>1.4217666383891871E-3</v>
      </c>
      <c r="Y497" s="61">
        <v>2.1010767919827566E-3</v>
      </c>
      <c r="Z497" s="61">
        <v>2.5258885859581362E-3</v>
      </c>
      <c r="AA497" s="61">
        <v>3.4757700614433638E-3</v>
      </c>
      <c r="AB497" s="61">
        <v>4.5812854255572579E-3</v>
      </c>
      <c r="AC497" s="61">
        <v>5.1919683893476643E-3</v>
      </c>
      <c r="AD497" s="61">
        <v>6.3757858890771098E-3</v>
      </c>
      <c r="AE497" s="61">
        <v>8.4690393491611282E-3</v>
      </c>
      <c r="AF497" s="61">
        <v>9.0855874144436487E-3</v>
      </c>
      <c r="AG497" s="61">
        <v>1.1301392655683544E-2</v>
      </c>
      <c r="AH497" s="61">
        <v>1.3366306566818387E-2</v>
      </c>
      <c r="AI497" s="61">
        <v>1.6045201897153413E-2</v>
      </c>
      <c r="AJ497" s="61">
        <v>1.7355744125731178E-2</v>
      </c>
      <c r="AK497" s="61">
        <v>1.9071675951167807E-2</v>
      </c>
      <c r="AL497" s="61">
        <v>2.2032454544627395E-2</v>
      </c>
      <c r="AM497" s="61">
        <v>2.2047861552164857E-2</v>
      </c>
      <c r="AN497" s="61">
        <v>2.7322679586940474E-2</v>
      </c>
      <c r="AO497" s="61">
        <v>2.8428243915986862E-2</v>
      </c>
      <c r="AP497" s="61">
        <v>3.0229335799987617E-2</v>
      </c>
      <c r="AQ497" s="71">
        <v>3.0328337949475134E-2</v>
      </c>
      <c r="AR497" s="56">
        <v>3.1470141964268492E-2</v>
      </c>
      <c r="AT497" s="56"/>
      <c r="AU497" s="48"/>
    </row>
    <row r="498" spans="1:48" s="12" customFormat="1" x14ac:dyDescent="0.35">
      <c r="I498" s="180" t="s">
        <v>255</v>
      </c>
      <c r="J498" s="61">
        <v>0</v>
      </c>
      <c r="K498" s="61">
        <v>0</v>
      </c>
      <c r="L498" s="61">
        <v>0</v>
      </c>
      <c r="M498" s="61">
        <v>0</v>
      </c>
      <c r="N498" s="61">
        <v>1.0707559999999995E-3</v>
      </c>
      <c r="O498" s="61">
        <v>3.5030560000000001E-3</v>
      </c>
      <c r="P498" s="61">
        <v>6.4358559999999993E-3</v>
      </c>
      <c r="Q498" s="61">
        <v>9.3686560000000012E-3</v>
      </c>
      <c r="R498" s="61">
        <v>1.2918955999999997E-2</v>
      </c>
      <c r="S498" s="61">
        <v>2.1160363999999994E-2</v>
      </c>
      <c r="T498" s="61">
        <v>2.6454307999999989E-2</v>
      </c>
      <c r="U498" s="61">
        <v>3.1185667999999993E-2</v>
      </c>
      <c r="V498" s="61">
        <v>4.2284649999999993E-2</v>
      </c>
      <c r="W498" s="61">
        <v>5.7934649999999997E-2</v>
      </c>
      <c r="X498" s="61">
        <v>7.3220649999999998E-2</v>
      </c>
      <c r="Y498" s="61">
        <v>7.864199999999999E-2</v>
      </c>
      <c r="Z498" s="61">
        <v>7.864199999999999E-2</v>
      </c>
      <c r="AA498" s="61">
        <v>7.864199999999999E-2</v>
      </c>
      <c r="AB498" s="61">
        <v>7.864199999999999E-2</v>
      </c>
      <c r="AC498" s="61">
        <v>7.864199999999999E-2</v>
      </c>
      <c r="AD498" s="61">
        <v>7.864199999999999E-2</v>
      </c>
      <c r="AE498" s="61">
        <v>7.864199999999999E-2</v>
      </c>
      <c r="AF498" s="61">
        <v>7.9119118499999988E-2</v>
      </c>
      <c r="AG498" s="61">
        <v>8.0190542499999989E-2</v>
      </c>
      <c r="AH498" s="61">
        <v>8.2559393999999994E-2</v>
      </c>
      <c r="AI498" s="61">
        <v>8.3664299999999983E-2</v>
      </c>
      <c r="AJ498" s="61">
        <v>8.4649999999999975E-2</v>
      </c>
      <c r="AK498" s="61">
        <v>7.8735799999999981E-2</v>
      </c>
      <c r="AL498" s="61">
        <v>7.2984099999999982E-2</v>
      </c>
      <c r="AM498" s="61">
        <v>6.6094899999999984E-2</v>
      </c>
      <c r="AN498" s="61">
        <v>5.2613969999999989E-2</v>
      </c>
      <c r="AO498" s="61">
        <v>4.4080509999999996E-2</v>
      </c>
      <c r="AP498" s="61">
        <v>3.554704999999999E-2</v>
      </c>
      <c r="AQ498" s="71">
        <v>2.471566049999999E-2</v>
      </c>
      <c r="AR498" s="56">
        <v>1.9919175499999987E-2</v>
      </c>
      <c r="AT498" s="56"/>
      <c r="AU498" s="48"/>
    </row>
    <row r="499" spans="1:48" s="12" customFormat="1" x14ac:dyDescent="0.35">
      <c r="I499" s="180" t="s">
        <v>256</v>
      </c>
      <c r="J499" s="61">
        <v>0</v>
      </c>
      <c r="K499" s="61">
        <v>0</v>
      </c>
      <c r="L499" s="61">
        <v>0</v>
      </c>
      <c r="M499" s="61">
        <v>0</v>
      </c>
      <c r="N499" s="61">
        <v>0</v>
      </c>
      <c r="O499" s="61">
        <v>0</v>
      </c>
      <c r="P499" s="61">
        <v>8.1302978999999993E-4</v>
      </c>
      <c r="Q499" s="61">
        <v>2.6189112900000004E-3</v>
      </c>
      <c r="R499" s="61">
        <v>4.619961389999999E-3</v>
      </c>
      <c r="S499" s="61">
        <v>6.86940789E-3</v>
      </c>
      <c r="T499" s="61">
        <v>1.0434809325000001E-2</v>
      </c>
      <c r="U499" s="61">
        <v>1.5114719875E-2</v>
      </c>
      <c r="V499" s="61">
        <v>1.9871980424999998E-2</v>
      </c>
      <c r="W499" s="61">
        <v>2.5023520975000001E-2</v>
      </c>
      <c r="X499" s="61">
        <v>3.0723021150000002E-2</v>
      </c>
      <c r="Y499" s="61">
        <v>3.6681725650000011E-2</v>
      </c>
      <c r="Z499" s="61">
        <v>4.2143900161630492E-2</v>
      </c>
      <c r="AA499" s="61">
        <v>4.6716962540709867E-2</v>
      </c>
      <c r="AB499" s="61">
        <v>5.1523670311304844E-2</v>
      </c>
      <c r="AC499" s="61">
        <v>5.5119068043254796E-2</v>
      </c>
      <c r="AD499" s="61">
        <v>5.8223880263251919E-2</v>
      </c>
      <c r="AE499" s="61">
        <v>6.0622487625342843E-2</v>
      </c>
      <c r="AF499" s="61">
        <v>6.232950816469443E-2</v>
      </c>
      <c r="AG499" s="61">
        <v>6.4223096673454758E-2</v>
      </c>
      <c r="AH499" s="61">
        <v>6.5912959842691313E-2</v>
      </c>
      <c r="AI499" s="61">
        <v>6.9111723655529478E-2</v>
      </c>
      <c r="AJ499" s="61">
        <v>6.8678741591750359E-2</v>
      </c>
      <c r="AK499" s="61">
        <v>7.0237258345497072E-2</v>
      </c>
      <c r="AL499" s="61">
        <v>7.2086026301400513E-2</v>
      </c>
      <c r="AM499" s="61">
        <v>6.80316068511264E-2</v>
      </c>
      <c r="AN499" s="61">
        <v>6.7335287557402507E-2</v>
      </c>
      <c r="AO499" s="61">
        <v>6.3824785324585104E-2</v>
      </c>
      <c r="AP499" s="61">
        <v>6.1461928453157566E-2</v>
      </c>
      <c r="AQ499" s="71">
        <v>5.7282817616713035E-2</v>
      </c>
      <c r="AR499" s="56">
        <v>5.3637144273305085E-2</v>
      </c>
      <c r="AT499" s="56"/>
      <c r="AU499" s="48"/>
      <c r="AV499" s="56"/>
    </row>
    <row r="500" spans="1:48" s="12" customFormat="1" x14ac:dyDescent="0.35">
      <c r="I500" s="180" t="s">
        <v>257</v>
      </c>
      <c r="J500" s="61">
        <v>0</v>
      </c>
      <c r="K500" s="61">
        <v>0</v>
      </c>
      <c r="L500" s="61">
        <v>0</v>
      </c>
      <c r="M500" s="61">
        <v>0</v>
      </c>
      <c r="N500" s="61">
        <v>5.919839636938499E-4</v>
      </c>
      <c r="O500" s="61">
        <v>5.9516843883854484E-3</v>
      </c>
      <c r="P500" s="61">
        <v>9.1826692348423479E-3</v>
      </c>
      <c r="Q500" s="61">
        <v>1.6224586339646099E-2</v>
      </c>
      <c r="R500" s="61">
        <v>1.5749271819913452E-2</v>
      </c>
      <c r="S500" s="61">
        <v>2.1903187275454795E-2</v>
      </c>
      <c r="T500" s="61">
        <v>3.0467274265587492E-2</v>
      </c>
      <c r="U500" s="61">
        <v>3.6632745251867611E-2</v>
      </c>
      <c r="V500" s="61">
        <v>5.0518486419777797E-2</v>
      </c>
      <c r="W500" s="61">
        <v>5.885934936701278E-2</v>
      </c>
      <c r="X500" s="61">
        <v>7.6209311169695482E-2</v>
      </c>
      <c r="Y500" s="61">
        <v>9.1057590385129603E-2</v>
      </c>
      <c r="Z500" s="61">
        <v>0.10479591825846023</v>
      </c>
      <c r="AA500" s="61">
        <v>0.10680069776182968</v>
      </c>
      <c r="AB500" s="61">
        <v>0.11819016226969883</v>
      </c>
      <c r="AC500" s="61">
        <v>0.11017577327064743</v>
      </c>
      <c r="AD500" s="61">
        <v>0.10467918231741641</v>
      </c>
      <c r="AE500" s="61">
        <v>0.1239922662421922</v>
      </c>
      <c r="AF500" s="61">
        <v>0.12849177824663566</v>
      </c>
      <c r="AG500" s="61">
        <v>0.13482761805222518</v>
      </c>
      <c r="AH500" s="61">
        <v>0.14611994974287495</v>
      </c>
      <c r="AI500" s="61">
        <v>0.15934544283324048</v>
      </c>
      <c r="AJ500" s="61">
        <v>0.16479146604082207</v>
      </c>
      <c r="AK500" s="61">
        <v>0.18006166800488993</v>
      </c>
      <c r="AL500" s="61">
        <v>0.19896517641313732</v>
      </c>
      <c r="AM500" s="61">
        <v>0.19795711128396418</v>
      </c>
      <c r="AN500" s="61">
        <v>0.20445316579764991</v>
      </c>
      <c r="AO500" s="61">
        <v>0.19714632984584773</v>
      </c>
      <c r="AP500" s="61">
        <v>0.20857528346710857</v>
      </c>
      <c r="AQ500" s="71">
        <v>0.21537637236622084</v>
      </c>
      <c r="AR500" s="56">
        <v>0.19949731858193451</v>
      </c>
      <c r="AT500" s="56"/>
      <c r="AU500" s="48"/>
    </row>
    <row r="501" spans="1:48" s="12" customFormat="1" x14ac:dyDescent="0.35">
      <c r="I501" s="180" t="s">
        <v>258</v>
      </c>
      <c r="J501" s="61">
        <v>0</v>
      </c>
      <c r="K501" s="61">
        <v>0</v>
      </c>
      <c r="L501" s="61">
        <v>0</v>
      </c>
      <c r="M501" s="61">
        <v>0</v>
      </c>
      <c r="N501" s="61">
        <v>0</v>
      </c>
      <c r="O501" s="61">
        <v>2.8895372827629522E-4</v>
      </c>
      <c r="P501" s="61">
        <v>1.0202582162298275E-3</v>
      </c>
      <c r="Q501" s="61">
        <v>2.1793226062430142E-3</v>
      </c>
      <c r="R501" s="61">
        <v>4.3811411097717393E-3</v>
      </c>
      <c r="S501" s="61">
        <v>7.6630728706443482E-3</v>
      </c>
      <c r="T501" s="61">
        <v>1.0969671808887482E-2</v>
      </c>
      <c r="U501" s="61">
        <v>1.4622134262956835E-2</v>
      </c>
      <c r="V501" s="61">
        <v>1.8843958821004099E-2</v>
      </c>
      <c r="W501" s="61">
        <v>2.2975008433016204E-2</v>
      </c>
      <c r="X501" s="61">
        <v>2.9676043082461832E-2</v>
      </c>
      <c r="Y501" s="61">
        <v>3.6636646449814222E-2</v>
      </c>
      <c r="Z501" s="61">
        <v>4.8504281014032348E-2</v>
      </c>
      <c r="AA501" s="61">
        <v>0.10835032808471853</v>
      </c>
      <c r="AB501" s="61">
        <v>0.13338626034062606</v>
      </c>
      <c r="AC501" s="61">
        <v>0.14732123852001378</v>
      </c>
      <c r="AD501" s="61">
        <v>0.14997007722615432</v>
      </c>
      <c r="AE501" s="61">
        <v>0.18065264133800416</v>
      </c>
      <c r="AF501" s="61">
        <v>0.19647403281283884</v>
      </c>
      <c r="AG501" s="61">
        <v>0.2165609041968084</v>
      </c>
      <c r="AH501" s="61">
        <v>0.19298106793272143</v>
      </c>
      <c r="AI501" s="61">
        <v>0.22612531991355922</v>
      </c>
      <c r="AJ501" s="61">
        <v>0.25736764312361421</v>
      </c>
      <c r="AK501" s="61">
        <v>0.25027047505761307</v>
      </c>
      <c r="AL501" s="61">
        <v>0.26350619334003278</v>
      </c>
      <c r="AM501" s="61">
        <v>0.35213374318372553</v>
      </c>
      <c r="AN501" s="61">
        <v>0.3413020852796354</v>
      </c>
      <c r="AO501" s="61">
        <v>0.66563768328766149</v>
      </c>
      <c r="AP501" s="61">
        <v>0.57282719586765485</v>
      </c>
      <c r="AQ501" s="71">
        <v>0.29943733593429084</v>
      </c>
      <c r="AR501" s="56">
        <v>0.30781463247705415</v>
      </c>
      <c r="AT501" s="56"/>
      <c r="AU501" s="48"/>
      <c r="AV501" s="56"/>
    </row>
    <row r="502" spans="1:48" s="12" customFormat="1" x14ac:dyDescent="0.35">
      <c r="I502" s="180" t="s">
        <v>308</v>
      </c>
      <c r="J502" s="61">
        <v>0</v>
      </c>
      <c r="K502" s="61">
        <v>0</v>
      </c>
      <c r="L502" s="61">
        <v>0</v>
      </c>
      <c r="M502" s="61">
        <v>0</v>
      </c>
      <c r="N502" s="61">
        <v>7.9897499999999992E-5</v>
      </c>
      <c r="O502" s="61">
        <v>3.4555676875000003E-4</v>
      </c>
      <c r="P502" s="61">
        <v>3.3953550375000001E-3</v>
      </c>
      <c r="Q502" s="61">
        <v>8.3818374619375E-3</v>
      </c>
      <c r="R502" s="61">
        <v>1.4039865900008438E-2</v>
      </c>
      <c r="S502" s="61">
        <v>1.9914620365508319E-2</v>
      </c>
      <c r="T502" s="61">
        <v>2.5743380555085692E-2</v>
      </c>
      <c r="U502" s="61">
        <v>3.7065062202479411E-2</v>
      </c>
      <c r="V502" s="61">
        <v>5.0198965167767229E-2</v>
      </c>
      <c r="W502" s="61">
        <v>5.7998310637500709E-2</v>
      </c>
      <c r="X502" s="61">
        <v>6.094876744597319E-2</v>
      </c>
      <c r="Y502" s="61">
        <v>6.3138388566344086E-2</v>
      </c>
      <c r="Z502" s="61">
        <v>6.556657256331494E-2</v>
      </c>
      <c r="AA502" s="61">
        <v>7.0658218724621705E-2</v>
      </c>
      <c r="AB502" s="61">
        <v>7.8807070191816375E-2</v>
      </c>
      <c r="AC502" s="61">
        <v>7.8781224763226645E-2</v>
      </c>
      <c r="AD502" s="61">
        <v>7.7417431146708751E-2</v>
      </c>
      <c r="AE502" s="61">
        <v>8.4749000536731123E-2</v>
      </c>
      <c r="AF502" s="61">
        <v>8.9831360168040872E-2</v>
      </c>
      <c r="AG502" s="61">
        <v>8.9726402430917521E-2</v>
      </c>
      <c r="AH502" s="61">
        <v>9.1098455272351261E-2</v>
      </c>
      <c r="AI502" s="61">
        <v>9.2911104155054991E-2</v>
      </c>
      <c r="AJ502" s="61">
        <v>9.5009361977512419E-2</v>
      </c>
      <c r="AK502" s="61">
        <v>9.4112118264020717E-2</v>
      </c>
      <c r="AL502" s="61">
        <v>9.0800010203918161E-2</v>
      </c>
      <c r="AM502" s="61">
        <v>8.6854766906922412E-2</v>
      </c>
      <c r="AN502" s="61">
        <v>8.0178120333660577E-2</v>
      </c>
      <c r="AO502" s="61">
        <v>7.5121137357745157E-2</v>
      </c>
      <c r="AP502" s="61">
        <v>7.5760727422445148E-2</v>
      </c>
      <c r="AQ502" s="71">
        <v>7.5752754900545158E-2</v>
      </c>
      <c r="AR502" s="56">
        <v>7.2805286226745147E-2</v>
      </c>
      <c r="AT502" s="56"/>
      <c r="AU502" s="48"/>
    </row>
    <row r="503" spans="1:48" s="12" customFormat="1" x14ac:dyDescent="0.35">
      <c r="I503" s="194" t="s">
        <v>280</v>
      </c>
      <c r="J503" s="57">
        <f t="shared" ref="J503:AR503" si="7">SUM(J496:J502)</f>
        <v>0</v>
      </c>
      <c r="K503" s="57">
        <f t="shared" si="7"/>
        <v>0</v>
      </c>
      <c r="L503" s="57">
        <f t="shared" si="7"/>
        <v>2.5999999999999998E-4</v>
      </c>
      <c r="M503" s="57">
        <f t="shared" si="7"/>
        <v>3.8999999999999978E-4</v>
      </c>
      <c r="N503" s="57">
        <f t="shared" si="7"/>
        <v>1.2874542096799549E-2</v>
      </c>
      <c r="O503" s="57">
        <f t="shared" si="7"/>
        <v>4.0560931991860186E-2</v>
      </c>
      <c r="P503" s="57">
        <f t="shared" si="7"/>
        <v>8.7932176074552532E-2</v>
      </c>
      <c r="Q503" s="57">
        <f t="shared" si="7"/>
        <v>0.13990818919593234</v>
      </c>
      <c r="R503" s="57">
        <f t="shared" si="7"/>
        <v>0.19162411766719656</v>
      </c>
      <c r="S503" s="57">
        <f t="shared" si="7"/>
        <v>0.22799064317961168</v>
      </c>
      <c r="T503" s="57">
        <f t="shared" si="7"/>
        <v>0.26901492742284994</v>
      </c>
      <c r="U503" s="57">
        <f t="shared" si="7"/>
        <v>0.32182317277856959</v>
      </c>
      <c r="V503" s="57">
        <f t="shared" si="7"/>
        <v>0.38930061455895987</v>
      </c>
      <c r="W503" s="57">
        <f t="shared" si="7"/>
        <v>0.4589922868633694</v>
      </c>
      <c r="X503" s="57">
        <f t="shared" si="7"/>
        <v>0.56175788974537511</v>
      </c>
      <c r="Y503" s="57">
        <f t="shared" si="7"/>
        <v>0.67307016182224011</v>
      </c>
      <c r="Z503" s="57">
        <f t="shared" si="7"/>
        <v>0.78354756787354085</v>
      </c>
      <c r="AA503" s="57">
        <f t="shared" si="7"/>
        <v>0.84973736139807776</v>
      </c>
      <c r="AB503" s="57">
        <f t="shared" si="7"/>
        <v>0.94029011540545371</v>
      </c>
      <c r="AC503" s="57">
        <f t="shared" si="7"/>
        <v>1.0112288164315539</v>
      </c>
      <c r="AD503" s="57">
        <f t="shared" si="7"/>
        <v>1.0373267482913697</v>
      </c>
      <c r="AE503" s="57">
        <f t="shared" si="7"/>
        <v>1.0842040436494103</v>
      </c>
      <c r="AF503" s="57">
        <f t="shared" si="7"/>
        <v>1.1202338899359598</v>
      </c>
      <c r="AG503" s="57">
        <f t="shared" si="7"/>
        <v>1.163461535030655</v>
      </c>
      <c r="AH503" s="57">
        <f t="shared" si="7"/>
        <v>1.2033258293087981</v>
      </c>
      <c r="AI503" s="57">
        <f t="shared" si="7"/>
        <v>1.2217583965862311</v>
      </c>
      <c r="AJ503" s="57">
        <f t="shared" si="7"/>
        <v>1.242034880066083</v>
      </c>
      <c r="AK503" s="57">
        <f t="shared" si="7"/>
        <v>1.2763880373690457</v>
      </c>
      <c r="AL503" s="57">
        <f t="shared" si="7"/>
        <v>1.3072730740420131</v>
      </c>
      <c r="AM503" s="57">
        <f t="shared" si="7"/>
        <v>1.3192742454204252</v>
      </c>
      <c r="AN503" s="57">
        <f t="shared" si="7"/>
        <v>1.3216508147774508</v>
      </c>
      <c r="AO503" s="57">
        <f t="shared" si="7"/>
        <v>1.5903430407082368</v>
      </c>
      <c r="AP503" s="57">
        <f t="shared" si="7"/>
        <v>1.4737778058645481</v>
      </c>
      <c r="AQ503" s="57">
        <f t="shared" si="7"/>
        <v>1.1184060488627388</v>
      </c>
      <c r="AR503" s="57">
        <f t="shared" si="7"/>
        <v>1.0426128550358096</v>
      </c>
    </row>
    <row r="504" spans="1:48" s="12" customFormat="1" x14ac:dyDescent="0.35">
      <c r="I504" s="174"/>
      <c r="J504" s="44"/>
      <c r="K504" s="44"/>
      <c r="L504" s="44"/>
      <c r="M504" s="44"/>
      <c r="N504" s="44"/>
      <c r="O504" s="44"/>
      <c r="P504" s="44"/>
      <c r="Q504" s="44"/>
      <c r="R504" s="44"/>
      <c r="S504" s="44"/>
      <c r="T504" s="44"/>
      <c r="U504" s="44"/>
      <c r="V504" s="44"/>
      <c r="W504" s="44"/>
      <c r="X504" s="44"/>
      <c r="Y504" s="44"/>
      <c r="Z504" s="44"/>
      <c r="AA504" s="44"/>
      <c r="AB504" s="44"/>
      <c r="AC504" s="44"/>
      <c r="AD504" s="44"/>
      <c r="AE504" s="44"/>
      <c r="AF504" s="44"/>
      <c r="AG504" s="44"/>
      <c r="AH504" s="44"/>
      <c r="AI504" s="44"/>
      <c r="AJ504" s="44"/>
      <c r="AK504" s="44"/>
      <c r="AL504" s="44"/>
      <c r="AM504" s="44"/>
      <c r="AN504" s="44"/>
      <c r="AO504" s="44"/>
      <c r="AP504" s="44"/>
      <c r="AQ504" s="44"/>
      <c r="AR504" s="44"/>
    </row>
    <row r="505" spans="1:48" s="12" customFormat="1" x14ac:dyDescent="0.35">
      <c r="I505" s="174"/>
      <c r="J505" s="44"/>
      <c r="K505" s="44"/>
      <c r="L505" s="44"/>
      <c r="M505" s="44"/>
      <c r="N505" s="44"/>
      <c r="O505" s="44"/>
      <c r="P505" s="44"/>
      <c r="Q505" s="44"/>
      <c r="R505" s="44"/>
      <c r="S505" s="44"/>
      <c r="T505" s="44"/>
      <c r="U505" s="44"/>
      <c r="V505" s="44"/>
      <c r="W505" s="44"/>
      <c r="X505" s="44"/>
      <c r="Y505" s="44"/>
      <c r="Z505" s="44"/>
      <c r="AA505" s="44"/>
      <c r="AB505" s="44"/>
      <c r="AC505" s="44"/>
      <c r="AD505" s="44"/>
      <c r="AE505" s="44"/>
      <c r="AF505" s="44"/>
      <c r="AG505" s="44"/>
      <c r="AH505" s="44"/>
      <c r="AI505" s="44"/>
      <c r="AJ505" s="44"/>
      <c r="AK505" s="44"/>
      <c r="AL505" s="44"/>
      <c r="AM505" s="44"/>
      <c r="AN505" s="44"/>
      <c r="AO505" s="44"/>
      <c r="AP505" s="44"/>
      <c r="AQ505" s="44"/>
    </row>
    <row r="506" spans="1:48" s="12" customFormat="1" x14ac:dyDescent="0.35">
      <c r="I506" s="174"/>
      <c r="J506" s="44"/>
      <c r="K506" s="44"/>
      <c r="L506" s="44"/>
      <c r="M506" s="44"/>
      <c r="N506" s="44"/>
      <c r="O506" s="44"/>
      <c r="P506" s="44"/>
      <c r="Q506" s="44"/>
      <c r="R506" s="44"/>
      <c r="S506" s="44"/>
      <c r="T506" s="44"/>
      <c r="U506" s="44"/>
      <c r="V506" s="44"/>
      <c r="W506" s="44"/>
      <c r="X506" s="44"/>
      <c r="Y506" s="44"/>
      <c r="Z506" s="44"/>
      <c r="AA506" s="44"/>
      <c r="AB506" s="44"/>
      <c r="AC506" s="44"/>
      <c r="AD506" s="44"/>
      <c r="AE506" s="44"/>
      <c r="AF506" s="44"/>
      <c r="AG506" s="44"/>
      <c r="AH506" s="44"/>
      <c r="AI506" s="44"/>
      <c r="AJ506" s="44"/>
      <c r="AK506" s="44"/>
      <c r="AL506" s="44"/>
      <c r="AM506" s="44"/>
      <c r="AN506" s="44"/>
      <c r="AO506" s="44"/>
      <c r="AP506" s="44"/>
      <c r="AQ506" s="44"/>
    </row>
    <row r="507" spans="1:48" s="12" customFormat="1" x14ac:dyDescent="0.35">
      <c r="J507" s="44"/>
      <c r="K507" s="44"/>
      <c r="L507" s="44"/>
      <c r="M507" s="44"/>
      <c r="N507" s="44"/>
      <c r="O507" s="44"/>
      <c r="P507" s="44"/>
      <c r="Q507" s="44"/>
      <c r="R507" s="44"/>
      <c r="S507" s="44"/>
      <c r="T507" s="44"/>
      <c r="U507" s="44"/>
      <c r="V507" s="44"/>
      <c r="W507" s="44"/>
      <c r="X507" s="44"/>
      <c r="Y507" s="44"/>
      <c r="Z507" s="44"/>
      <c r="AA507" s="44"/>
      <c r="AB507" s="44"/>
      <c r="AC507" s="44"/>
      <c r="AD507" s="44"/>
      <c r="AE507" s="44"/>
      <c r="AF507" s="44"/>
      <c r="AG507" s="44"/>
      <c r="AH507" s="44"/>
      <c r="AI507" s="44"/>
      <c r="AJ507" s="44"/>
      <c r="AK507" s="44"/>
      <c r="AL507" s="44"/>
      <c r="AM507" s="44"/>
      <c r="AN507" s="44"/>
      <c r="AO507" s="44"/>
      <c r="AP507" s="44"/>
      <c r="AQ507" s="44"/>
      <c r="AR507" s="44"/>
    </row>
    <row r="508" spans="1:48" s="12" customFormat="1" x14ac:dyDescent="0.35">
      <c r="J508" s="44"/>
      <c r="K508" s="44"/>
      <c r="L508" s="44"/>
      <c r="M508" s="44"/>
      <c r="N508" s="44"/>
      <c r="O508" s="44"/>
      <c r="P508" s="44"/>
      <c r="Q508" s="44"/>
      <c r="R508" s="44"/>
      <c r="S508" s="44"/>
      <c r="T508" s="44"/>
      <c r="U508" s="44"/>
      <c r="V508" s="44"/>
      <c r="W508" s="44"/>
      <c r="X508" s="44"/>
      <c r="Y508" s="44"/>
      <c r="Z508" s="44"/>
      <c r="AA508" s="44"/>
      <c r="AB508" s="44"/>
      <c r="AC508" s="44"/>
      <c r="AD508" s="44"/>
      <c r="AE508" s="44"/>
      <c r="AF508" s="44"/>
      <c r="AG508" s="44"/>
      <c r="AH508" s="44"/>
      <c r="AI508" s="44"/>
      <c r="AJ508" s="44"/>
      <c r="AK508" s="44"/>
      <c r="AL508" s="44"/>
      <c r="AM508" s="44"/>
      <c r="AN508" s="44"/>
      <c r="AO508" s="44"/>
      <c r="AP508" s="44"/>
      <c r="AQ508" s="44"/>
      <c r="AR508" s="44"/>
    </row>
    <row r="509" spans="1:48" s="12" customFormat="1" x14ac:dyDescent="0.35">
      <c r="J509" s="44"/>
      <c r="K509" s="44"/>
      <c r="L509" s="44"/>
      <c r="M509" s="44"/>
      <c r="N509" s="44"/>
      <c r="O509" s="44"/>
      <c r="P509" s="44"/>
      <c r="Q509" s="44"/>
      <c r="R509" s="44"/>
      <c r="S509" s="44"/>
      <c r="T509" s="44"/>
      <c r="U509" s="44"/>
      <c r="V509" s="44"/>
      <c r="W509" s="44"/>
      <c r="X509" s="44"/>
      <c r="Y509" s="44"/>
      <c r="Z509" s="44"/>
      <c r="AA509" s="44"/>
      <c r="AB509" s="44"/>
      <c r="AC509" s="44"/>
      <c r="AD509" s="44"/>
      <c r="AE509" s="44"/>
      <c r="AF509" s="44"/>
      <c r="AG509" s="44"/>
      <c r="AH509" s="44"/>
      <c r="AI509" s="44"/>
      <c r="AJ509" s="44"/>
      <c r="AK509" s="44"/>
      <c r="AL509" s="44"/>
      <c r="AM509" s="44"/>
      <c r="AN509" s="44"/>
      <c r="AO509" s="44"/>
      <c r="AP509" s="44"/>
      <c r="AQ509" s="44"/>
      <c r="AR509" s="44"/>
    </row>
    <row r="510" spans="1:48" s="4" customFormat="1" x14ac:dyDescent="0.35">
      <c r="A510" s="3" t="s">
        <v>85</v>
      </c>
      <c r="B510" s="4" t="s">
        <v>89</v>
      </c>
    </row>
    <row r="511" spans="1:48" s="12" customFormat="1" x14ac:dyDescent="0.35">
      <c r="A511" s="166"/>
    </row>
    <row r="512" spans="1:48" s="12" customFormat="1" x14ac:dyDescent="0.35">
      <c r="A512" s="168"/>
      <c r="I512" s="178" t="s">
        <v>183</v>
      </c>
    </row>
    <row r="513" spans="9:143" s="12" customFormat="1" x14ac:dyDescent="0.35">
      <c r="I513" s="174"/>
      <c r="J513" s="60">
        <v>1990</v>
      </c>
      <c r="K513" s="60">
        <v>1991</v>
      </c>
      <c r="L513" s="60">
        <v>1992</v>
      </c>
      <c r="M513" s="60">
        <v>1993</v>
      </c>
      <c r="N513" s="60">
        <v>1994</v>
      </c>
      <c r="O513" s="60">
        <v>1995</v>
      </c>
      <c r="P513" s="60">
        <v>1996</v>
      </c>
      <c r="Q513" s="60">
        <v>1997</v>
      </c>
      <c r="R513" s="60">
        <v>1998</v>
      </c>
      <c r="S513" s="60">
        <v>1999</v>
      </c>
      <c r="T513" s="60">
        <v>2000</v>
      </c>
      <c r="U513" s="60">
        <v>2001</v>
      </c>
      <c r="V513" s="60">
        <v>2002</v>
      </c>
      <c r="W513" s="60">
        <v>2003</v>
      </c>
      <c r="X513" s="60">
        <v>2004</v>
      </c>
      <c r="Y513" s="60">
        <v>2005</v>
      </c>
      <c r="Z513" s="60">
        <v>2006</v>
      </c>
      <c r="AA513" s="60">
        <v>2007</v>
      </c>
      <c r="AB513" s="60">
        <v>2008</v>
      </c>
      <c r="AC513" s="60">
        <v>2009</v>
      </c>
      <c r="AD513" s="60">
        <v>2010</v>
      </c>
      <c r="AE513" s="60">
        <v>2011</v>
      </c>
      <c r="AF513" s="60">
        <v>2012</v>
      </c>
      <c r="AG513" s="60">
        <v>2013</v>
      </c>
      <c r="AH513" s="60">
        <v>2014</v>
      </c>
      <c r="AI513" s="60">
        <v>2015</v>
      </c>
      <c r="AJ513" s="60">
        <v>2016</v>
      </c>
      <c r="AK513" s="60">
        <v>2017</v>
      </c>
      <c r="AL513" s="60">
        <v>2018</v>
      </c>
      <c r="AM513" s="60">
        <v>2019</v>
      </c>
      <c r="AN513" s="60">
        <v>2020</v>
      </c>
      <c r="AO513" s="60">
        <v>2021</v>
      </c>
      <c r="AP513" s="60">
        <v>2022</v>
      </c>
      <c r="AQ513" s="60">
        <v>2023</v>
      </c>
      <c r="AR513" s="60">
        <v>2024</v>
      </c>
    </row>
    <row r="514" spans="9:143" s="12" customFormat="1" x14ac:dyDescent="0.35">
      <c r="I514" s="180" t="s">
        <v>309</v>
      </c>
      <c r="J514" s="61">
        <v>0</v>
      </c>
      <c r="K514" s="61">
        <v>0</v>
      </c>
      <c r="L514" s="61">
        <v>3.8999999999999999E-5</v>
      </c>
      <c r="M514" s="61">
        <v>1.56E-4</v>
      </c>
      <c r="N514" s="61">
        <v>1.7351358729640091E-3</v>
      </c>
      <c r="O514" s="61">
        <v>3.5490952501554883E-3</v>
      </c>
      <c r="P514" s="61">
        <v>4.6834690828456782E-3</v>
      </c>
      <c r="Q514" s="61">
        <v>3.6596326000443101E-3</v>
      </c>
      <c r="R514" s="61">
        <v>6.3883747806326111E-3</v>
      </c>
      <c r="S514" s="61">
        <v>5.9262173861737624E-3</v>
      </c>
      <c r="T514" s="61">
        <v>6.4542155296741744E-3</v>
      </c>
      <c r="U514" s="61">
        <v>5.8583978425279489E-3</v>
      </c>
      <c r="V514" s="61">
        <v>7.4834196788978666E-3</v>
      </c>
      <c r="W514" s="61">
        <v>1.0389502460724873E-2</v>
      </c>
      <c r="X514" s="61">
        <v>1.0451898337817062E-2</v>
      </c>
      <c r="Y514" s="61">
        <v>1.0987116139647937E-2</v>
      </c>
      <c r="Z514" s="61">
        <v>5.6863760125487953E-3</v>
      </c>
      <c r="AA514" s="61">
        <v>4.5058998898324688E-3</v>
      </c>
      <c r="AB514" s="61">
        <v>6.7005431043555795E-3</v>
      </c>
      <c r="AC514" s="61">
        <v>6.4041942059718483E-3</v>
      </c>
      <c r="AD514" s="61">
        <v>8.6596987621702683E-3</v>
      </c>
      <c r="AE514" s="61">
        <v>6.3726431048314663E-3</v>
      </c>
      <c r="AF514" s="61">
        <v>7.3239093555196692E-3</v>
      </c>
      <c r="AG514" s="61">
        <v>9.2521356173310108E-3</v>
      </c>
      <c r="AH514" s="61">
        <v>1.1108215951761596E-2</v>
      </c>
      <c r="AI514" s="61">
        <v>8.6509769978231326E-3</v>
      </c>
      <c r="AJ514" s="61">
        <v>7.8699867213442385E-3</v>
      </c>
      <c r="AK514" s="61">
        <v>5.9893760126961638E-3</v>
      </c>
      <c r="AL514" s="61">
        <v>5.1833646506454188E-3</v>
      </c>
      <c r="AM514" s="61">
        <v>6.5975350205740319E-3</v>
      </c>
      <c r="AN514" s="61">
        <v>3.7358221263286743E-3</v>
      </c>
      <c r="AO514" s="61">
        <v>3.152172021471038E-3</v>
      </c>
      <c r="AP514" s="61">
        <v>1.9867567786566944E-3</v>
      </c>
      <c r="AQ514" s="61">
        <v>2.0495016544560085E-3</v>
      </c>
      <c r="AR514" s="44">
        <v>2.0741962125010085E-3</v>
      </c>
      <c r="AT514" s="48"/>
    </row>
    <row r="515" spans="9:143" s="12" customFormat="1" x14ac:dyDescent="0.35">
      <c r="I515" s="180" t="s">
        <v>310</v>
      </c>
      <c r="J515" s="61">
        <v>0</v>
      </c>
      <c r="K515" s="61">
        <v>0</v>
      </c>
      <c r="L515" s="61">
        <v>2.2099999999999995E-4</v>
      </c>
      <c r="M515" s="61">
        <v>2.3399999999999975E-4</v>
      </c>
      <c r="N515" s="61">
        <v>1.1137506728835535E-2</v>
      </c>
      <c r="O515" s="61">
        <v>2.95493353617047E-2</v>
      </c>
      <c r="P515" s="61">
        <v>6.7997010981706865E-2</v>
      </c>
      <c r="Q515" s="61">
        <v>0.11626588727088805</v>
      </c>
      <c r="R515" s="61">
        <v>0.14432829476573053</v>
      </c>
      <c r="S515" s="61">
        <v>0.19396331206353698</v>
      </c>
      <c r="T515" s="61">
        <v>0.22810503866903739</v>
      </c>
      <c r="U515" s="61">
        <v>0.29869828080034627</v>
      </c>
      <c r="V515" s="61">
        <v>0.35532647194545997</v>
      </c>
      <c r="W515" s="61">
        <v>0.41111760366116629</v>
      </c>
      <c r="X515" s="61">
        <v>0.51832963854702374</v>
      </c>
      <c r="Y515" s="61">
        <v>0.62521942547289622</v>
      </c>
      <c r="Z515" s="61">
        <v>0.71446073144871614</v>
      </c>
      <c r="AA515" s="61">
        <v>0.77418488437886035</v>
      </c>
      <c r="AB515" s="61">
        <v>0.83890860618566088</v>
      </c>
      <c r="AC515" s="61">
        <v>0.90066646836462605</v>
      </c>
      <c r="AD515" s="61">
        <v>0.91862611335431843</v>
      </c>
      <c r="AE515" s="61">
        <v>0.93438357735045785</v>
      </c>
      <c r="AF515" s="61">
        <v>0.95444514182579965</v>
      </c>
      <c r="AG515" s="61">
        <v>0.95701461752905947</v>
      </c>
      <c r="AH515" s="61">
        <v>0.96219144338505869</v>
      </c>
      <c r="AI515" s="61">
        <v>0.88913388512885394</v>
      </c>
      <c r="AJ515" s="61">
        <v>0.93198355173372849</v>
      </c>
      <c r="AK515" s="61">
        <v>0.88816956504883882</v>
      </c>
      <c r="AL515" s="61">
        <v>0.77623658080011393</v>
      </c>
      <c r="AM515" s="61">
        <v>0.88891301342277373</v>
      </c>
      <c r="AN515" s="61">
        <v>0.77908483935469708</v>
      </c>
      <c r="AO515" s="61">
        <v>0.7487466128482112</v>
      </c>
      <c r="AP515" s="61">
        <v>0.704176415701676</v>
      </c>
      <c r="AQ515" s="61">
        <v>0.64333808297919948</v>
      </c>
      <c r="AR515" s="44">
        <v>0.59280155590200412</v>
      </c>
      <c r="AT515" s="48"/>
    </row>
    <row r="516" spans="9:143" s="12" customFormat="1" x14ac:dyDescent="0.35">
      <c r="I516" s="180" t="s">
        <v>311</v>
      </c>
      <c r="J516" s="61">
        <v>0</v>
      </c>
      <c r="K516" s="61">
        <v>0</v>
      </c>
      <c r="L516" s="61">
        <v>0</v>
      </c>
      <c r="M516" s="61">
        <v>0</v>
      </c>
      <c r="N516" s="61">
        <v>1.8994950000000005E-6</v>
      </c>
      <c r="O516" s="61">
        <v>3.4250137999999994E-4</v>
      </c>
      <c r="P516" s="61">
        <v>1.0116960100000003E-3</v>
      </c>
      <c r="Q516" s="61">
        <v>3.2150693249999997E-3</v>
      </c>
      <c r="R516" s="61">
        <v>2.9341147874999999E-3</v>
      </c>
      <c r="S516" s="61">
        <v>4.3677803965675678E-3</v>
      </c>
      <c r="T516" s="61">
        <v>1.0722339890805075E-2</v>
      </c>
      <c r="U516" s="61">
        <v>1.726649413569542E-2</v>
      </c>
      <c r="V516" s="61">
        <v>1.6745222934602032E-2</v>
      </c>
      <c r="W516" s="61">
        <v>2.1465180741478337E-2</v>
      </c>
      <c r="X516" s="61">
        <v>2.4298852860534372E-2</v>
      </c>
      <c r="Y516" s="61">
        <v>3.686362020969592E-2</v>
      </c>
      <c r="Z516" s="61">
        <v>5.3120960412275882E-2</v>
      </c>
      <c r="AA516" s="61">
        <v>6.960477712938487E-2</v>
      </c>
      <c r="AB516" s="61">
        <v>9.1663866115437198E-2</v>
      </c>
      <c r="AC516" s="61">
        <v>0.10247605386095608</v>
      </c>
      <c r="AD516" s="61">
        <v>0.11004093617488113</v>
      </c>
      <c r="AE516" s="61">
        <v>0.143447823194121</v>
      </c>
      <c r="AF516" s="61">
        <v>0.15846483875464054</v>
      </c>
      <c r="AG516" s="61">
        <v>0.19719478188426462</v>
      </c>
      <c r="AH516" s="61">
        <v>0.23002616997197736</v>
      </c>
      <c r="AI516" s="61">
        <v>0.32397353445955374</v>
      </c>
      <c r="AJ516" s="61">
        <v>0.30218134161101057</v>
      </c>
      <c r="AK516" s="61">
        <v>0.3822290963075109</v>
      </c>
      <c r="AL516" s="61">
        <v>0.52585312859125333</v>
      </c>
      <c r="AM516" s="61">
        <v>0.42376369697707722</v>
      </c>
      <c r="AN516" s="61">
        <v>0.53883015329642503</v>
      </c>
      <c r="AO516" s="61">
        <v>0.83844425583855442</v>
      </c>
      <c r="AP516" s="61">
        <v>0.76761463338421532</v>
      </c>
      <c r="AQ516" s="61">
        <v>0.47301846422908317</v>
      </c>
      <c r="AR516" s="44">
        <v>0.44773710292130453</v>
      </c>
      <c r="AT516" s="48"/>
    </row>
    <row r="517" spans="9:143" s="12" customFormat="1" x14ac:dyDescent="0.35">
      <c r="I517" s="174"/>
      <c r="AM517" s="44"/>
      <c r="AN517" s="44"/>
      <c r="AO517" s="197"/>
      <c r="AP517" s="197"/>
      <c r="AQ517" s="197"/>
      <c r="AR517" s="197"/>
    </row>
    <row r="518" spans="9:143" s="12" customFormat="1" x14ac:dyDescent="0.35">
      <c r="I518" s="174"/>
      <c r="AQ518" s="48"/>
    </row>
    <row r="519" spans="9:143" s="12" customFormat="1" x14ac:dyDescent="0.35">
      <c r="I519" s="174"/>
      <c r="AQ519" s="48"/>
    </row>
    <row r="520" spans="9:143" s="12" customFormat="1" x14ac:dyDescent="0.35">
      <c r="J520" s="44"/>
      <c r="K520" s="44"/>
      <c r="L520" s="44"/>
      <c r="M520" s="44"/>
      <c r="N520" s="44"/>
      <c r="O520" s="44"/>
      <c r="P520" s="44"/>
      <c r="Q520" s="44"/>
      <c r="R520" s="44"/>
      <c r="S520" s="44"/>
      <c r="T520" s="44"/>
      <c r="U520" s="44"/>
      <c r="V520" s="44"/>
      <c r="W520" s="44"/>
      <c r="X520" s="44"/>
      <c r="Y520" s="44"/>
      <c r="Z520" s="44"/>
      <c r="AA520" s="44"/>
      <c r="AB520" s="44"/>
      <c r="AC520" s="44"/>
      <c r="AD520" s="44"/>
      <c r="AE520" s="44"/>
      <c r="AF520" s="44"/>
      <c r="AG520" s="44"/>
      <c r="AH520" s="44"/>
      <c r="AI520" s="44"/>
      <c r="AJ520" s="44"/>
      <c r="AK520" s="44"/>
      <c r="AL520" s="44"/>
      <c r="AM520" s="44"/>
      <c r="AN520" s="44"/>
      <c r="AO520" s="44"/>
      <c r="AP520" s="44"/>
      <c r="AQ520" s="72"/>
      <c r="AR520" s="44"/>
      <c r="CY520" s="46"/>
      <c r="DS520" s="46"/>
      <c r="EM520" s="46"/>
    </row>
    <row r="521" spans="9:143" s="12" customFormat="1" x14ac:dyDescent="0.35">
      <c r="J521" s="44"/>
      <c r="K521" s="44"/>
      <c r="L521" s="44"/>
      <c r="M521" s="44"/>
      <c r="N521" s="44"/>
      <c r="O521" s="44"/>
      <c r="P521" s="44"/>
      <c r="Q521" s="44"/>
      <c r="R521" s="44"/>
      <c r="S521" s="44"/>
      <c r="T521" s="44"/>
      <c r="U521" s="44"/>
      <c r="V521" s="44"/>
      <c r="W521" s="44"/>
      <c r="X521" s="44"/>
      <c r="Y521" s="44"/>
      <c r="Z521" s="44"/>
      <c r="AA521" s="44"/>
      <c r="AB521" s="44"/>
      <c r="AC521" s="44"/>
      <c r="AD521" s="44"/>
      <c r="AE521" s="44"/>
      <c r="AF521" s="44"/>
      <c r="AG521" s="44"/>
      <c r="AH521" s="44"/>
      <c r="AI521" s="44"/>
      <c r="AJ521" s="44"/>
      <c r="AK521" s="44"/>
      <c r="AL521" s="44"/>
      <c r="AM521" s="44"/>
      <c r="AN521" s="44"/>
      <c r="AO521" s="44"/>
      <c r="AP521" s="44"/>
      <c r="AQ521" s="44"/>
      <c r="AR521" s="44"/>
    </row>
    <row r="522" spans="9:143" s="12" customFormat="1" x14ac:dyDescent="0.35">
      <c r="J522" s="44"/>
      <c r="K522" s="44"/>
      <c r="L522" s="44"/>
      <c r="M522" s="44"/>
      <c r="N522" s="44"/>
      <c r="O522" s="44"/>
      <c r="P522" s="44"/>
      <c r="Q522" s="44"/>
      <c r="R522" s="44"/>
      <c r="S522" s="44"/>
      <c r="T522" s="44"/>
      <c r="U522" s="44"/>
      <c r="V522" s="44"/>
      <c r="W522" s="44"/>
      <c r="X522" s="44"/>
      <c r="Y522" s="44"/>
      <c r="Z522" s="44"/>
      <c r="AA522" s="44"/>
      <c r="AB522" s="44"/>
      <c r="AC522" s="44"/>
      <c r="AD522" s="44"/>
      <c r="AE522" s="44"/>
      <c r="AF522" s="44"/>
      <c r="AG522" s="44"/>
      <c r="AH522" s="44"/>
      <c r="AI522" s="44"/>
      <c r="AJ522" s="44"/>
      <c r="AK522" s="44"/>
      <c r="AL522" s="44"/>
      <c r="AM522" s="44"/>
      <c r="AN522" s="44"/>
      <c r="AO522" s="44"/>
      <c r="AP522" s="44"/>
      <c r="AQ522" s="44"/>
      <c r="AR522" s="44"/>
    </row>
    <row r="523" spans="9:143" s="12" customFormat="1" x14ac:dyDescent="0.35">
      <c r="J523" s="56"/>
      <c r="K523" s="56"/>
      <c r="L523" s="56"/>
      <c r="M523" s="56"/>
      <c r="N523" s="56"/>
      <c r="O523" s="56"/>
      <c r="P523" s="56"/>
      <c r="Q523" s="56"/>
      <c r="R523" s="56"/>
      <c r="S523" s="56"/>
      <c r="T523" s="56"/>
      <c r="U523" s="56"/>
      <c r="V523" s="56"/>
      <c r="W523" s="56"/>
      <c r="X523" s="56"/>
      <c r="Y523" s="56"/>
      <c r="Z523" s="56"/>
      <c r="AA523" s="56"/>
      <c r="AB523" s="56"/>
      <c r="AC523" s="56"/>
      <c r="AD523" s="56"/>
      <c r="AE523" s="56"/>
      <c r="AF523" s="56"/>
      <c r="AG523" s="56"/>
      <c r="AH523" s="56"/>
      <c r="AI523" s="56"/>
      <c r="AJ523" s="56"/>
      <c r="AK523" s="56"/>
      <c r="AL523" s="56"/>
      <c r="AM523" s="56"/>
      <c r="AN523" s="56"/>
      <c r="AO523" s="56"/>
      <c r="AP523" s="56"/>
      <c r="AQ523" s="56"/>
    </row>
    <row r="524" spans="9:143" s="12" customFormat="1" x14ac:dyDescent="0.35">
      <c r="J524" s="56"/>
      <c r="K524" s="56"/>
      <c r="L524" s="56"/>
      <c r="M524" s="56"/>
      <c r="N524" s="56"/>
      <c r="O524" s="56"/>
      <c r="P524" s="56"/>
      <c r="Q524" s="56"/>
      <c r="R524" s="56"/>
      <c r="S524" s="56"/>
      <c r="T524" s="56"/>
      <c r="U524" s="56"/>
      <c r="V524" s="56"/>
      <c r="W524" s="56"/>
      <c r="X524" s="56"/>
      <c r="Y524" s="56"/>
      <c r="Z524" s="56"/>
      <c r="AA524" s="56"/>
      <c r="AB524" s="56"/>
      <c r="AC524" s="56"/>
      <c r="AD524" s="56"/>
      <c r="AE524" s="56"/>
      <c r="AF524" s="56"/>
      <c r="AG524" s="56"/>
      <c r="AH524" s="56"/>
      <c r="AI524" s="56"/>
      <c r="AJ524" s="56"/>
      <c r="AK524" s="56"/>
      <c r="AL524" s="56"/>
      <c r="AM524" s="56"/>
      <c r="AN524" s="56"/>
      <c r="AO524" s="56"/>
      <c r="AP524" s="56"/>
      <c r="AQ524" s="56"/>
    </row>
    <row r="525" spans="9:143" s="12" customFormat="1" x14ac:dyDescent="0.35">
      <c r="J525" s="56"/>
      <c r="K525" s="56"/>
      <c r="L525" s="56"/>
      <c r="M525" s="56"/>
      <c r="N525" s="56"/>
      <c r="O525" s="56"/>
      <c r="P525" s="56"/>
      <c r="Q525" s="56"/>
      <c r="R525" s="56"/>
      <c r="S525" s="56"/>
      <c r="T525" s="56"/>
      <c r="U525" s="56"/>
      <c r="V525" s="56"/>
      <c r="W525" s="56"/>
      <c r="X525" s="56"/>
      <c r="Y525" s="56"/>
      <c r="Z525" s="56"/>
      <c r="AA525" s="56"/>
      <c r="AB525" s="56"/>
      <c r="AC525" s="56"/>
      <c r="AD525" s="56"/>
      <c r="AE525" s="56"/>
      <c r="AF525" s="56"/>
      <c r="AG525" s="56"/>
      <c r="AH525" s="56"/>
      <c r="AI525" s="56"/>
      <c r="AJ525" s="56"/>
      <c r="AK525" s="56"/>
      <c r="AL525" s="56"/>
      <c r="AM525" s="56"/>
      <c r="AN525" s="56"/>
      <c r="AO525" s="56"/>
      <c r="AP525" s="56"/>
      <c r="AQ525" s="56"/>
    </row>
    <row r="526" spans="9:143" s="12" customFormat="1" x14ac:dyDescent="0.35"/>
    <row r="527" spans="9:143" s="12" customFormat="1" x14ac:dyDescent="0.35"/>
    <row r="528" spans="9:143" s="12" customFormat="1" x14ac:dyDescent="0.35"/>
    <row r="529" spans="1:44" s="4" customFormat="1" x14ac:dyDescent="0.35">
      <c r="A529" s="3" t="s">
        <v>88</v>
      </c>
      <c r="B529" s="4" t="s">
        <v>91</v>
      </c>
    </row>
    <row r="530" spans="1:44" s="12" customFormat="1" x14ac:dyDescent="0.35">
      <c r="A530" s="166"/>
      <c r="I530" s="174"/>
    </row>
    <row r="531" spans="1:44" s="12" customFormat="1" x14ac:dyDescent="0.35">
      <c r="A531" s="168"/>
      <c r="I531" s="178" t="s">
        <v>183</v>
      </c>
    </row>
    <row r="532" spans="1:44" s="12" customFormat="1" x14ac:dyDescent="0.35">
      <c r="I532" s="179"/>
      <c r="J532" s="59">
        <v>1990</v>
      </c>
      <c r="K532" s="59">
        <v>1991</v>
      </c>
      <c r="L532" s="59">
        <v>1992</v>
      </c>
      <c r="M532" s="59">
        <v>1993</v>
      </c>
      <c r="N532" s="59">
        <v>1994</v>
      </c>
      <c r="O532" s="59">
        <v>1995</v>
      </c>
      <c r="P532" s="59">
        <v>1996</v>
      </c>
      <c r="Q532" s="59">
        <v>1997</v>
      </c>
      <c r="R532" s="59">
        <v>1998</v>
      </c>
      <c r="S532" s="59">
        <v>1999</v>
      </c>
      <c r="T532" s="59">
        <v>2000</v>
      </c>
      <c r="U532" s="59">
        <v>2001</v>
      </c>
      <c r="V532" s="59">
        <v>2002</v>
      </c>
      <c r="W532" s="59">
        <v>2003</v>
      </c>
      <c r="X532" s="59">
        <v>2004</v>
      </c>
      <c r="Y532" s="59">
        <v>2005</v>
      </c>
      <c r="Z532" s="59">
        <v>2006</v>
      </c>
      <c r="AA532" s="59">
        <v>2007</v>
      </c>
      <c r="AB532" s="59">
        <v>2008</v>
      </c>
      <c r="AC532" s="59">
        <v>2009</v>
      </c>
      <c r="AD532" s="59">
        <v>2010</v>
      </c>
      <c r="AE532" s="59">
        <v>2011</v>
      </c>
      <c r="AF532" s="59">
        <v>2012</v>
      </c>
      <c r="AG532" s="59">
        <v>2013</v>
      </c>
      <c r="AH532" s="59">
        <v>2014</v>
      </c>
      <c r="AI532" s="59">
        <v>2015</v>
      </c>
      <c r="AJ532" s="59">
        <v>2016</v>
      </c>
      <c r="AK532" s="59">
        <v>2017</v>
      </c>
      <c r="AL532" s="59">
        <v>2018</v>
      </c>
      <c r="AM532" s="59">
        <v>2019</v>
      </c>
      <c r="AN532" s="59">
        <v>2020</v>
      </c>
      <c r="AO532" s="59">
        <v>2021</v>
      </c>
      <c r="AP532" s="59">
        <v>2022</v>
      </c>
      <c r="AQ532" s="59">
        <v>2023</v>
      </c>
      <c r="AR532" s="59">
        <v>2024</v>
      </c>
    </row>
    <row r="533" spans="1:44" s="12" customFormat="1" x14ac:dyDescent="0.35">
      <c r="I533" s="180" t="s">
        <v>312</v>
      </c>
      <c r="J533" s="58">
        <v>31.073190283150069</v>
      </c>
      <c r="K533" s="58">
        <v>31.276018778056923</v>
      </c>
      <c r="L533" s="58">
        <v>30.780577856342795</v>
      </c>
      <c r="M533" s="58">
        <v>30.765418202638006</v>
      </c>
      <c r="N533" s="58">
        <v>32.04060728811524</v>
      </c>
      <c r="O533" s="58">
        <v>32.37883151145639</v>
      </c>
      <c r="P533" s="58">
        <v>32.952091786712579</v>
      </c>
      <c r="Q533" s="58">
        <v>33.509141711203881</v>
      </c>
      <c r="R533" s="58">
        <v>32.764679883558955</v>
      </c>
      <c r="S533" s="58">
        <v>32.624056965166659</v>
      </c>
      <c r="T533" s="58">
        <v>33.60985169008282</v>
      </c>
      <c r="U533" s="58">
        <v>33.802119675259249</v>
      </c>
      <c r="V533" s="58">
        <v>33.569258986399198</v>
      </c>
      <c r="W533" s="58">
        <v>34.137848913635715</v>
      </c>
      <c r="X533" s="58">
        <v>34.31395326635554</v>
      </c>
      <c r="Y533" s="58">
        <v>34.405299318523134</v>
      </c>
      <c r="Z533" s="58">
        <v>34.452338843063281</v>
      </c>
      <c r="AA533" s="58">
        <v>33.462997979762029</v>
      </c>
      <c r="AB533" s="58">
        <v>32.557590195812871</v>
      </c>
      <c r="AC533" s="58">
        <v>32.427720961168376</v>
      </c>
      <c r="AD533" s="58">
        <v>32.395579759200793</v>
      </c>
      <c r="AE533" s="58">
        <v>32.676180379324485</v>
      </c>
      <c r="AF533" s="58">
        <v>33.524081132991903</v>
      </c>
      <c r="AG533" s="58">
        <v>33.479283967246879</v>
      </c>
      <c r="AH533" s="58">
        <v>33.635847752579494</v>
      </c>
      <c r="AI533" s="58">
        <v>33.249487291871937</v>
      </c>
      <c r="AJ533" s="58">
        <v>32.815483896729987</v>
      </c>
      <c r="AK533" s="58">
        <v>32.911054250897195</v>
      </c>
      <c r="AL533" s="58">
        <v>33.055346375012398</v>
      </c>
      <c r="AM533" s="58">
        <v>33.23806509250101</v>
      </c>
      <c r="AN533" s="58">
        <v>33.104336936194336</v>
      </c>
      <c r="AO533" s="58">
        <v>33.129055655531992</v>
      </c>
      <c r="AP533" s="58">
        <v>32.347144545298519</v>
      </c>
      <c r="AQ533" s="58">
        <v>31.731512592564037</v>
      </c>
      <c r="AR533" s="58">
        <v>31.588313144451359</v>
      </c>
    </row>
    <row r="534" spans="1:44" s="12" customFormat="1" x14ac:dyDescent="0.35">
      <c r="I534" s="180" t="s">
        <v>313</v>
      </c>
      <c r="J534" s="58">
        <v>4.7960837957225539</v>
      </c>
      <c r="K534" s="58">
        <v>4.9272352019099648</v>
      </c>
      <c r="L534" s="58">
        <v>4.9650178389487651</v>
      </c>
      <c r="M534" s="58">
        <v>5.1637263439415886</v>
      </c>
      <c r="N534" s="58">
        <v>5.4285746340048746</v>
      </c>
      <c r="O534" s="58">
        <v>5.7065285927250855</v>
      </c>
      <c r="P534" s="58">
        <v>5.7743034217550413</v>
      </c>
      <c r="Q534" s="58">
        <v>5.8287275402727472</v>
      </c>
      <c r="R534" s="58">
        <v>5.8732682092633812</v>
      </c>
      <c r="S534" s="58">
        <v>5.9974006698405384</v>
      </c>
      <c r="T534" s="58">
        <v>6.2608234525041642</v>
      </c>
      <c r="U534" s="58">
        <v>6.6635174859356656</v>
      </c>
      <c r="V534" s="58">
        <v>6.9116865062943749</v>
      </c>
      <c r="W534" s="58">
        <v>7.0799949779979254</v>
      </c>
      <c r="X534" s="58">
        <v>7.1727559703916697</v>
      </c>
      <c r="Y534" s="58">
        <v>7.2569701397883515</v>
      </c>
      <c r="Z534" s="58">
        <v>6.9468251689501921</v>
      </c>
      <c r="AA534" s="58">
        <v>6.8518551585612624</v>
      </c>
      <c r="AB534" s="58">
        <v>6.7947920850033592</v>
      </c>
      <c r="AC534" s="58">
        <v>6.7870524753788253</v>
      </c>
      <c r="AD534" s="58">
        <v>6.9479729229975424</v>
      </c>
      <c r="AE534" s="58">
        <v>7.1444059769527408</v>
      </c>
      <c r="AF534" s="58">
        <v>7.2864374042163469</v>
      </c>
      <c r="AG534" s="58">
        <v>7.2081068109577329</v>
      </c>
      <c r="AH534" s="58">
        <v>7.3730524644975093</v>
      </c>
      <c r="AI534" s="58">
        <v>7.4525270692951198</v>
      </c>
      <c r="AJ534" s="58">
        <v>7.3764572554960806</v>
      </c>
      <c r="AK534" s="58">
        <v>7.37964561465341</v>
      </c>
      <c r="AL534" s="58">
        <v>7.5164540756201941</v>
      </c>
      <c r="AM534" s="58">
        <v>7.4587348705553156</v>
      </c>
      <c r="AN534" s="58">
        <v>7.4881126982993544</v>
      </c>
      <c r="AO534" s="58">
        <v>7.3167858193093345</v>
      </c>
      <c r="AP534" s="58">
        <v>7.1572481067167883</v>
      </c>
      <c r="AQ534" s="58">
        <v>6.8308764365581531</v>
      </c>
      <c r="AR534" s="58">
        <v>6.8227935252849967</v>
      </c>
    </row>
    <row r="535" spans="1:44" s="12" customFormat="1" x14ac:dyDescent="0.35">
      <c r="I535" s="180" t="s">
        <v>314</v>
      </c>
      <c r="J535" s="58">
        <v>0.85113250892296466</v>
      </c>
      <c r="K535" s="58">
        <v>0.87199243573127672</v>
      </c>
      <c r="L535" s="58">
        <v>0.87884386642629087</v>
      </c>
      <c r="M535" s="58">
        <v>0.9010535238930848</v>
      </c>
      <c r="N535" s="58">
        <v>0.94505301899220973</v>
      </c>
      <c r="O535" s="58">
        <v>0.98326410739957049</v>
      </c>
      <c r="P535" s="58">
        <v>1.0235281426210425</v>
      </c>
      <c r="Q535" s="58">
        <v>1.0512528496260811</v>
      </c>
      <c r="R535" s="58">
        <v>1.0344511535483019</v>
      </c>
      <c r="S535" s="58">
        <v>1.0364608340704868</v>
      </c>
      <c r="T535" s="58">
        <v>1.0928136973327367</v>
      </c>
      <c r="U535" s="58">
        <v>1.1377899587242046</v>
      </c>
      <c r="V535" s="58">
        <v>1.1615372292445765</v>
      </c>
      <c r="W535" s="58">
        <v>1.2079504977118747</v>
      </c>
      <c r="X535" s="58">
        <v>1.2182052696371612</v>
      </c>
      <c r="Y535" s="58">
        <v>1.2211673784754322</v>
      </c>
      <c r="Z535" s="58">
        <v>1.2458111980129334</v>
      </c>
      <c r="AA535" s="58">
        <v>1.2358422985131412</v>
      </c>
      <c r="AB535" s="58">
        <v>1.2695596831646063</v>
      </c>
      <c r="AC535" s="58">
        <v>1.3231930241338818</v>
      </c>
      <c r="AD535" s="58">
        <v>1.3658102717129825</v>
      </c>
      <c r="AE535" s="58">
        <v>1.446081669448132</v>
      </c>
      <c r="AF535" s="58">
        <v>1.4986033508670151</v>
      </c>
      <c r="AG535" s="58">
        <v>1.5683886200094486</v>
      </c>
      <c r="AH535" s="58">
        <v>1.6659406987254259</v>
      </c>
      <c r="AI535" s="58">
        <v>1.7070751071258101</v>
      </c>
      <c r="AJ535" s="58">
        <v>1.7179934488782196</v>
      </c>
      <c r="AK535" s="58">
        <v>1.714860492790129</v>
      </c>
      <c r="AL535" s="58">
        <v>1.7256549502710334</v>
      </c>
      <c r="AM535" s="58">
        <v>1.7338530802593313</v>
      </c>
      <c r="AN535" s="58">
        <v>1.7554113769893451</v>
      </c>
      <c r="AO535" s="58">
        <v>1.7570702250370664</v>
      </c>
      <c r="AP535" s="58">
        <v>1.7230134717186603</v>
      </c>
      <c r="AQ535" s="58">
        <v>1.7061768381449021</v>
      </c>
      <c r="AR535" s="58">
        <v>1.717036636569282</v>
      </c>
    </row>
    <row r="536" spans="1:44" s="12" customFormat="1" x14ac:dyDescent="0.35">
      <c r="I536" s="180" t="s">
        <v>315</v>
      </c>
      <c r="J536" s="58">
        <v>2.9574950534843616E-2</v>
      </c>
      <c r="K536" s="58">
        <v>2.6107466834589772E-2</v>
      </c>
      <c r="L536" s="58">
        <v>2.4720968490350947E-2</v>
      </c>
      <c r="M536" s="58">
        <v>2.8542626551432936E-2</v>
      </c>
      <c r="N536" s="58">
        <v>3.0077862242812885E-2</v>
      </c>
      <c r="O536" s="58">
        <v>2.6128637178135031E-2</v>
      </c>
      <c r="P536" s="58">
        <v>3.0156466930354547E-2</v>
      </c>
      <c r="Q536" s="58">
        <v>3.4359493295613296E-2</v>
      </c>
      <c r="R536" s="58">
        <v>3.0796870673661891E-2</v>
      </c>
      <c r="S536" s="58">
        <v>3.064851414297072E-2</v>
      </c>
      <c r="T536" s="58">
        <v>3.0531610940579716E-2</v>
      </c>
      <c r="U536" s="58">
        <v>3.3892058561089421E-2</v>
      </c>
      <c r="V536" s="58">
        <v>3.350834103430364E-2</v>
      </c>
      <c r="W536" s="58">
        <v>3.1997283707946883E-2</v>
      </c>
      <c r="X536" s="58">
        <v>2.3808490254104701E-2</v>
      </c>
      <c r="Y536" s="58">
        <v>2.853813209862148E-2</v>
      </c>
      <c r="Z536" s="58">
        <v>2.7014843879976047E-2</v>
      </c>
      <c r="AA536" s="58">
        <v>3.3568051730816388E-2</v>
      </c>
      <c r="AB536" s="58">
        <v>2.7719583424946088E-2</v>
      </c>
      <c r="AC536" s="58">
        <v>2.7263612797859715E-2</v>
      </c>
      <c r="AD536" s="58">
        <v>3.1276264152859563E-2</v>
      </c>
      <c r="AE536" s="58">
        <v>2.1274934247328844E-2</v>
      </c>
      <c r="AF536" s="58">
        <v>3.3934426345402342E-2</v>
      </c>
      <c r="AG536" s="58">
        <v>3.5073543790560713E-2</v>
      </c>
      <c r="AH536" s="58">
        <v>2.9254664034049922E-2</v>
      </c>
      <c r="AI536" s="58">
        <v>1.9910336283133486E-2</v>
      </c>
      <c r="AJ536" s="58">
        <v>2.5972430534992218E-2</v>
      </c>
      <c r="AK536" s="58">
        <v>2.5177959440033242E-2</v>
      </c>
      <c r="AL536" s="58">
        <v>2.0419526136781097E-2</v>
      </c>
      <c r="AM536" s="58">
        <v>2.6123221848095551E-2</v>
      </c>
      <c r="AN536" s="58">
        <v>2.6042410424049704E-2</v>
      </c>
      <c r="AO536" s="58">
        <v>2.4401946411614538E-2</v>
      </c>
      <c r="AP536" s="58">
        <v>2.0582629136641672E-2</v>
      </c>
      <c r="AQ536" s="58">
        <v>1.7943005045358354E-2</v>
      </c>
      <c r="AR536" s="58">
        <v>2.0277382034709399E-2</v>
      </c>
    </row>
    <row r="537" spans="1:44" s="12" customFormat="1" x14ac:dyDescent="0.35">
      <c r="I537" s="174"/>
    </row>
    <row r="538" spans="1:44" s="12" customFormat="1" x14ac:dyDescent="0.35">
      <c r="I538" s="174"/>
    </row>
    <row r="539" spans="1:44" s="12" customFormat="1" x14ac:dyDescent="0.35">
      <c r="I539" s="174"/>
    </row>
    <row r="540" spans="1:44" s="12" customFormat="1" x14ac:dyDescent="0.35">
      <c r="J540" s="44"/>
      <c r="K540" s="44"/>
      <c r="L540" s="44"/>
      <c r="M540" s="44"/>
      <c r="N540" s="44"/>
      <c r="O540" s="44"/>
      <c r="P540" s="44"/>
      <c r="Q540" s="44"/>
      <c r="R540" s="44"/>
      <c r="S540" s="44"/>
      <c r="T540" s="44"/>
      <c r="U540" s="44"/>
      <c r="V540" s="44"/>
      <c r="W540" s="44"/>
      <c r="X540" s="44"/>
      <c r="Y540" s="44"/>
      <c r="Z540" s="44"/>
      <c r="AA540" s="44"/>
      <c r="AB540" s="44"/>
      <c r="AC540" s="44"/>
      <c r="AD540" s="44"/>
      <c r="AE540" s="44"/>
      <c r="AF540" s="44"/>
      <c r="AG540" s="44"/>
      <c r="AH540" s="44"/>
      <c r="AI540" s="44"/>
      <c r="AJ540" s="44"/>
      <c r="AK540" s="44"/>
      <c r="AL540" s="44"/>
      <c r="AM540" s="44"/>
      <c r="AN540" s="44"/>
      <c r="AO540" s="44"/>
      <c r="AP540" s="44"/>
      <c r="AQ540" s="44"/>
    </row>
    <row r="541" spans="1:44" s="12" customFormat="1" x14ac:dyDescent="0.35">
      <c r="J541" s="44"/>
      <c r="K541" s="44"/>
      <c r="L541" s="44"/>
      <c r="M541" s="44"/>
      <c r="N541" s="44"/>
      <c r="O541" s="44"/>
      <c r="P541" s="44"/>
      <c r="Q541" s="44"/>
      <c r="R541" s="44"/>
      <c r="S541" s="44"/>
      <c r="T541" s="44"/>
      <c r="U541" s="44"/>
      <c r="V541" s="44"/>
      <c r="W541" s="44"/>
      <c r="X541" s="44"/>
      <c r="Y541" s="44"/>
      <c r="Z541" s="44"/>
      <c r="AA541" s="44"/>
      <c r="AB541" s="44"/>
      <c r="AC541" s="44"/>
      <c r="AD541" s="44"/>
      <c r="AE541" s="44"/>
      <c r="AF541" s="44"/>
      <c r="AG541" s="44"/>
      <c r="AH541" s="44"/>
      <c r="AI541" s="44"/>
      <c r="AJ541" s="44"/>
      <c r="AK541" s="44"/>
      <c r="AL541" s="44"/>
      <c r="AM541" s="44"/>
      <c r="AN541" s="44"/>
      <c r="AO541" s="44"/>
      <c r="AP541" s="44"/>
      <c r="AQ541" s="44"/>
    </row>
    <row r="542" spans="1:44" s="12" customFormat="1" x14ac:dyDescent="0.35">
      <c r="J542" s="44"/>
      <c r="K542" s="44"/>
      <c r="L542" s="44"/>
      <c r="M542" s="44"/>
      <c r="N542" s="44"/>
      <c r="O542" s="44"/>
      <c r="P542" s="44"/>
      <c r="Q542" s="44"/>
      <c r="R542" s="44"/>
      <c r="S542" s="44"/>
      <c r="T542" s="44"/>
      <c r="U542" s="44"/>
      <c r="V542" s="44"/>
      <c r="W542" s="44"/>
      <c r="X542" s="44"/>
      <c r="Y542" s="44"/>
      <c r="Z542" s="44"/>
      <c r="AA542" s="44"/>
      <c r="AB542" s="44"/>
      <c r="AC542" s="44"/>
      <c r="AD542" s="44"/>
      <c r="AE542" s="44"/>
      <c r="AF542" s="44"/>
      <c r="AG542" s="44"/>
      <c r="AH542" s="44"/>
      <c r="AI542" s="44"/>
      <c r="AJ542" s="44"/>
      <c r="AK542" s="44"/>
      <c r="AL542" s="44"/>
      <c r="AM542" s="44"/>
      <c r="AN542" s="44"/>
      <c r="AO542" s="44"/>
      <c r="AP542" s="44"/>
      <c r="AQ542" s="44"/>
    </row>
    <row r="543" spans="1:44" s="12" customFormat="1" x14ac:dyDescent="0.35">
      <c r="J543" s="44"/>
      <c r="K543" s="44"/>
      <c r="L543" s="44"/>
      <c r="M543" s="44"/>
      <c r="N543" s="44"/>
      <c r="O543" s="44"/>
      <c r="P543" s="44"/>
      <c r="Q543" s="44"/>
      <c r="R543" s="44"/>
      <c r="S543" s="44"/>
      <c r="T543" s="44"/>
      <c r="U543" s="44"/>
      <c r="V543" s="44"/>
      <c r="W543" s="44"/>
      <c r="X543" s="44"/>
      <c r="Y543" s="44"/>
      <c r="Z543" s="44"/>
      <c r="AA543" s="44"/>
      <c r="AB543" s="44"/>
      <c r="AC543" s="44"/>
      <c r="AD543" s="44"/>
      <c r="AE543" s="44"/>
      <c r="AF543" s="44"/>
      <c r="AG543" s="44"/>
      <c r="AH543" s="44"/>
      <c r="AI543" s="44"/>
      <c r="AJ543" s="44"/>
      <c r="AK543" s="44"/>
      <c r="AL543" s="44"/>
      <c r="AM543" s="44"/>
      <c r="AN543" s="44"/>
      <c r="AO543" s="44"/>
      <c r="AP543" s="44"/>
      <c r="AQ543" s="44"/>
    </row>
    <row r="544" spans="1:44" s="12" customFormat="1" x14ac:dyDescent="0.35"/>
    <row r="545" spans="1:48" s="12" customFormat="1" x14ac:dyDescent="0.35"/>
    <row r="546" spans="1:48" s="12" customFormat="1" x14ac:dyDescent="0.35"/>
    <row r="547" spans="1:48" s="12" customFormat="1" x14ac:dyDescent="0.35"/>
    <row r="548" spans="1:48" s="12" customFormat="1" x14ac:dyDescent="0.35"/>
    <row r="549" spans="1:48" s="4" customFormat="1" x14ac:dyDescent="0.35">
      <c r="A549" s="3" t="s">
        <v>105</v>
      </c>
      <c r="B549" s="4" t="s">
        <v>93</v>
      </c>
    </row>
    <row r="550" spans="1:48" s="12" customFormat="1" x14ac:dyDescent="0.35">
      <c r="A550" s="166"/>
    </row>
    <row r="551" spans="1:48" s="12" customFormat="1" x14ac:dyDescent="0.35">
      <c r="A551" s="168"/>
      <c r="I551" s="46" t="s">
        <v>316</v>
      </c>
    </row>
    <row r="552" spans="1:48" s="12" customFormat="1" x14ac:dyDescent="0.35">
      <c r="I552" s="182"/>
      <c r="J552" s="59">
        <v>1990</v>
      </c>
      <c r="K552" s="59">
        <v>1991</v>
      </c>
      <c r="L552" s="59">
        <v>1992</v>
      </c>
      <c r="M552" s="59">
        <v>1993</v>
      </c>
      <c r="N552" s="59">
        <v>1994</v>
      </c>
      <c r="O552" s="59">
        <v>1995</v>
      </c>
      <c r="P552" s="59">
        <v>1996</v>
      </c>
      <c r="Q552" s="59">
        <v>1997</v>
      </c>
      <c r="R552" s="59">
        <v>1998</v>
      </c>
      <c r="S552" s="59">
        <v>1999</v>
      </c>
      <c r="T552" s="59">
        <v>2000</v>
      </c>
      <c r="U552" s="59">
        <v>2001</v>
      </c>
      <c r="V552" s="59">
        <v>2002</v>
      </c>
      <c r="W552" s="59">
        <v>2003</v>
      </c>
      <c r="X552" s="59">
        <v>2004</v>
      </c>
      <c r="Y552" s="59">
        <v>2005</v>
      </c>
      <c r="Z552" s="59">
        <v>2006</v>
      </c>
      <c r="AA552" s="59">
        <v>2007</v>
      </c>
      <c r="AB552" s="59">
        <v>2008</v>
      </c>
      <c r="AC552" s="59">
        <v>2009</v>
      </c>
      <c r="AD552" s="59">
        <v>2010</v>
      </c>
      <c r="AE552" s="59">
        <v>2011</v>
      </c>
      <c r="AF552" s="59">
        <v>2012</v>
      </c>
      <c r="AG552" s="59">
        <v>2013</v>
      </c>
      <c r="AH552" s="59">
        <v>2014</v>
      </c>
      <c r="AI552" s="59">
        <v>2015</v>
      </c>
      <c r="AJ552" s="59">
        <v>2016</v>
      </c>
      <c r="AK552" s="59">
        <v>2017</v>
      </c>
      <c r="AL552" s="59">
        <v>2018</v>
      </c>
      <c r="AM552" s="59">
        <v>2019</v>
      </c>
      <c r="AN552" s="59">
        <v>2020</v>
      </c>
      <c r="AO552" s="59">
        <v>2021</v>
      </c>
      <c r="AP552" s="59">
        <v>2022</v>
      </c>
      <c r="AQ552" s="59">
        <v>2023</v>
      </c>
      <c r="AR552" s="59">
        <v>2024</v>
      </c>
    </row>
    <row r="553" spans="1:48" s="12" customFormat="1" x14ac:dyDescent="0.35">
      <c r="I553" s="176" t="s">
        <v>317</v>
      </c>
      <c r="J553" s="63">
        <v>0.26532416373565781</v>
      </c>
      <c r="K553" s="63">
        <v>0.27771217223808886</v>
      </c>
      <c r="L553" s="63">
        <v>0.28258243440318798</v>
      </c>
      <c r="M553" s="63">
        <v>0.29179574093675603</v>
      </c>
      <c r="N553" s="63">
        <v>0.30864867396730272</v>
      </c>
      <c r="O553" s="63">
        <v>0.32874069864460154</v>
      </c>
      <c r="P553" s="63">
        <v>0.34880561507773539</v>
      </c>
      <c r="Q553" s="63">
        <v>0.35766726577749214</v>
      </c>
      <c r="R553" s="63">
        <v>0.35771450391303589</v>
      </c>
      <c r="S553" s="63">
        <v>0.36031201829804776</v>
      </c>
      <c r="T553" s="63">
        <v>0.39073109842829745</v>
      </c>
      <c r="U553" s="63">
        <v>0.42270323024982071</v>
      </c>
      <c r="V553" s="63">
        <v>0.44270814383638113</v>
      </c>
      <c r="W553" s="63">
        <v>0.45599756709431088</v>
      </c>
      <c r="X553" s="63">
        <v>0.45340097202049762</v>
      </c>
      <c r="Y553" s="63">
        <v>0.44817971638621174</v>
      </c>
      <c r="Z553" s="63">
        <v>0.45162307242138416</v>
      </c>
      <c r="AA553" s="63">
        <v>0.45486588434951375</v>
      </c>
      <c r="AB553" s="63">
        <v>0.48015628080170758</v>
      </c>
      <c r="AC553" s="63">
        <v>0.50305751428708756</v>
      </c>
      <c r="AD553" s="63">
        <v>0.5248983624062743</v>
      </c>
      <c r="AE553" s="63">
        <v>0.55199025452829764</v>
      </c>
      <c r="AF553" s="63">
        <v>0.58044005901895235</v>
      </c>
      <c r="AG553" s="63">
        <v>0.5993730601798487</v>
      </c>
      <c r="AH553" s="63">
        <v>0.62352564813202638</v>
      </c>
      <c r="AI553" s="63">
        <v>0.63055370204344219</v>
      </c>
      <c r="AJ553" s="63">
        <v>0.62696754736066718</v>
      </c>
      <c r="AK553" s="63">
        <v>0.62906215144238886</v>
      </c>
      <c r="AL553" s="63">
        <v>0.62489032608664563</v>
      </c>
      <c r="AM553" s="63">
        <v>0.62427742335298797</v>
      </c>
      <c r="AN553" s="63">
        <v>0.62773335250412343</v>
      </c>
      <c r="AO553" s="63">
        <v>0.6302202504018346</v>
      </c>
      <c r="AP553" s="63">
        <v>0.61450439864787521</v>
      </c>
      <c r="AQ553" s="63">
        <v>0.60490036572443961</v>
      </c>
      <c r="AR553" s="63">
        <v>0.61171343898227593</v>
      </c>
      <c r="AT553" s="56"/>
      <c r="AV553" s="56"/>
    </row>
    <row r="554" spans="1:48" s="12" customFormat="1" x14ac:dyDescent="0.35">
      <c r="I554" s="176" t="s">
        <v>318</v>
      </c>
      <c r="J554" s="63">
        <v>0.84445578532897481</v>
      </c>
      <c r="K554" s="63">
        <v>0.83881601083447721</v>
      </c>
      <c r="L554" s="63">
        <v>0.81731599240582264</v>
      </c>
      <c r="M554" s="63">
        <v>0.81042197363251167</v>
      </c>
      <c r="N554" s="63">
        <v>0.83916430646603246</v>
      </c>
      <c r="O554" s="63">
        <v>0.83198182816336808</v>
      </c>
      <c r="P554" s="63">
        <v>0.83377243792008238</v>
      </c>
      <c r="Q554" s="63">
        <v>0.8433769933311811</v>
      </c>
      <c r="R554" s="63">
        <v>0.81368980166843452</v>
      </c>
      <c r="S554" s="63">
        <v>0.80395956978929339</v>
      </c>
      <c r="T554" s="63">
        <v>0.81046910037386211</v>
      </c>
      <c r="U554" s="63">
        <v>0.78728529897652011</v>
      </c>
      <c r="V554" s="63">
        <v>0.76003149817282933</v>
      </c>
      <c r="W554" s="63">
        <v>0.76730628063656781</v>
      </c>
      <c r="X554" s="63">
        <v>0.77555215351813989</v>
      </c>
      <c r="Y554" s="63">
        <v>0.78552481702664556</v>
      </c>
      <c r="Z554" s="63">
        <v>0.78660879235815073</v>
      </c>
      <c r="AA554" s="63">
        <v>0.75103473184740399</v>
      </c>
      <c r="AB554" s="63">
        <v>0.69783448625470734</v>
      </c>
      <c r="AC554" s="63">
        <v>0.67384896121895199</v>
      </c>
      <c r="AD554" s="63">
        <v>0.65263411191680165</v>
      </c>
      <c r="AE554" s="63">
        <v>0.63897988215134482</v>
      </c>
      <c r="AF554" s="63">
        <v>0.64316448030091244</v>
      </c>
      <c r="AG554" s="63">
        <v>0.62569182818693758</v>
      </c>
      <c r="AH554" s="63">
        <v>0.61149226492160424</v>
      </c>
      <c r="AI554" s="63">
        <v>0.59323494045810354</v>
      </c>
      <c r="AJ554" s="63">
        <v>0.58224624632766231</v>
      </c>
      <c r="AK554" s="63">
        <v>0.58349250703056332</v>
      </c>
      <c r="AL554" s="63">
        <v>0.59284490006000956</v>
      </c>
      <c r="AM554" s="63">
        <v>0.60092125338696323</v>
      </c>
      <c r="AN554" s="63">
        <v>0.59332573586763226</v>
      </c>
      <c r="AO554" s="63">
        <v>0.59171740535350525</v>
      </c>
      <c r="AP554" s="63">
        <v>0.57882779990826283</v>
      </c>
      <c r="AQ554" s="63">
        <v>0.56711693595390078</v>
      </c>
      <c r="AR554" s="63">
        <v>0.55591744873310611</v>
      </c>
      <c r="AT554" s="56"/>
      <c r="AV554" s="56"/>
    </row>
    <row r="555" spans="1:48" s="12" customFormat="1" x14ac:dyDescent="0.35">
      <c r="I555" s="176" t="s">
        <v>315</v>
      </c>
      <c r="J555" s="63">
        <v>2.9935583771332808E-2</v>
      </c>
      <c r="K555" s="63">
        <v>3.1041530340709826E-2</v>
      </c>
      <c r="L555" s="63">
        <v>3.0156170702131026E-2</v>
      </c>
      <c r="M555" s="63">
        <v>2.8141785179199619E-2</v>
      </c>
      <c r="N555" s="63">
        <v>2.9650723780104141E-2</v>
      </c>
      <c r="O555" s="63">
        <v>2.9955623425602772E-2</v>
      </c>
      <c r="P555" s="63">
        <v>3.0059891148515389E-2</v>
      </c>
      <c r="Q555" s="63">
        <v>3.2580252213724237E-2</v>
      </c>
      <c r="R555" s="63">
        <v>3.4924196382837322E-2</v>
      </c>
      <c r="S555" s="63">
        <v>3.7089592013935455E-2</v>
      </c>
      <c r="T555" s="63">
        <v>3.7288110913564237E-2</v>
      </c>
      <c r="U555" s="63">
        <v>3.6988962320046739E-2</v>
      </c>
      <c r="V555" s="63">
        <v>3.6698693811792131E-2</v>
      </c>
      <c r="W555" s="63">
        <v>3.7947140429292425E-2</v>
      </c>
      <c r="X555" s="63">
        <v>3.8681543479833144E-2</v>
      </c>
      <c r="Y555" s="63">
        <v>3.7430893605542116E-2</v>
      </c>
      <c r="Z555" s="63">
        <v>3.5413452449152165E-2</v>
      </c>
      <c r="AA555" s="63">
        <v>3.2263628905185797E-2</v>
      </c>
      <c r="AB555" s="63">
        <v>2.8751498502571766E-2</v>
      </c>
      <c r="AC555" s="63">
        <v>2.7014159384177304E-2</v>
      </c>
      <c r="AD555" s="63">
        <v>2.6758611044035142E-2</v>
      </c>
      <c r="AE555" s="63">
        <v>2.5700425423441114E-2</v>
      </c>
      <c r="AF555" s="63">
        <v>2.5511643911530716E-2</v>
      </c>
      <c r="AG555" s="63">
        <v>2.4734665614909241E-2</v>
      </c>
      <c r="AH555" s="63">
        <v>2.3390123564873622E-2</v>
      </c>
      <c r="AI555" s="63">
        <v>2.1801224494902984E-2</v>
      </c>
      <c r="AJ555" s="63">
        <v>2.1340593188756567E-2</v>
      </c>
      <c r="AK555" s="63">
        <v>2.1270819464631299E-2</v>
      </c>
      <c r="AL555" s="63">
        <v>2.1429445862435507E-2</v>
      </c>
      <c r="AM555" s="63">
        <v>2.0938274019903773E-2</v>
      </c>
      <c r="AN555" s="63">
        <v>2.099538630991055E-2</v>
      </c>
      <c r="AO555" s="63">
        <v>2.0997406554095713E-2</v>
      </c>
      <c r="AP555" s="63">
        <v>2.0409732644324854E-2</v>
      </c>
      <c r="AQ555" s="63">
        <v>1.9063624689804062E-2</v>
      </c>
      <c r="AR555" s="63">
        <v>1.8746388574456593E-2</v>
      </c>
      <c r="AV555" s="56"/>
    </row>
    <row r="556" spans="1:48" s="12" customFormat="1" x14ac:dyDescent="0.35">
      <c r="I556" s="169" t="s">
        <v>190</v>
      </c>
      <c r="J556" s="56">
        <f>SUM(J553:J555)</f>
        <v>1.1397155328359656</v>
      </c>
      <c r="K556" s="56">
        <f t="shared" ref="K556:AR556" si="8">SUM(K553:K555)</f>
        <v>1.1475697134132761</v>
      </c>
      <c r="L556" s="56">
        <f t="shared" si="8"/>
        <v>1.1300545975111416</v>
      </c>
      <c r="M556" s="56">
        <f t="shared" si="8"/>
        <v>1.1303594997484674</v>
      </c>
      <c r="N556" s="56">
        <f t="shared" si="8"/>
        <v>1.1774637042134395</v>
      </c>
      <c r="O556" s="56">
        <f t="shared" si="8"/>
        <v>1.1906781502335724</v>
      </c>
      <c r="P556" s="56">
        <f t="shared" si="8"/>
        <v>1.2126379441463333</v>
      </c>
      <c r="Q556" s="56">
        <f t="shared" si="8"/>
        <v>1.2336245113223974</v>
      </c>
      <c r="R556" s="56">
        <f t="shared" si="8"/>
        <v>1.2063285019643077</v>
      </c>
      <c r="S556" s="56">
        <f t="shared" si="8"/>
        <v>1.2013611801012765</v>
      </c>
      <c r="T556" s="56">
        <f t="shared" si="8"/>
        <v>1.238488309715724</v>
      </c>
      <c r="U556" s="56">
        <f t="shared" si="8"/>
        <v>1.2469774915463876</v>
      </c>
      <c r="V556" s="56">
        <f t="shared" si="8"/>
        <v>1.2394383358210026</v>
      </c>
      <c r="W556" s="56">
        <f t="shared" si="8"/>
        <v>1.261250988160171</v>
      </c>
      <c r="X556" s="56">
        <f t="shared" si="8"/>
        <v>1.2676346690184706</v>
      </c>
      <c r="Y556" s="56">
        <f t="shared" si="8"/>
        <v>1.2711354270183994</v>
      </c>
      <c r="Z556" s="56">
        <f t="shared" si="8"/>
        <v>1.273645317228687</v>
      </c>
      <c r="AA556" s="56">
        <f t="shared" si="8"/>
        <v>1.2381642451021035</v>
      </c>
      <c r="AB556" s="56">
        <f t="shared" si="8"/>
        <v>1.2067422655589868</v>
      </c>
      <c r="AC556" s="56">
        <f t="shared" si="8"/>
        <v>1.2039206348902169</v>
      </c>
      <c r="AD556" s="56">
        <f t="shared" si="8"/>
        <v>1.2042910853671112</v>
      </c>
      <c r="AE556" s="56">
        <f t="shared" si="8"/>
        <v>1.2166705621030836</v>
      </c>
      <c r="AF556" s="56">
        <f t="shared" si="8"/>
        <v>1.2491161832313955</v>
      </c>
      <c r="AG556" s="56">
        <f t="shared" si="8"/>
        <v>1.2497995539816955</v>
      </c>
      <c r="AH556" s="56">
        <f t="shared" si="8"/>
        <v>1.2584080366185042</v>
      </c>
      <c r="AI556" s="56">
        <f t="shared" si="8"/>
        <v>1.2455898669964487</v>
      </c>
      <c r="AJ556" s="56">
        <f t="shared" si="8"/>
        <v>1.2305543868770858</v>
      </c>
      <c r="AK556" s="56">
        <f t="shared" si="8"/>
        <v>1.2338254779375835</v>
      </c>
      <c r="AL556" s="56">
        <f t="shared" si="8"/>
        <v>1.2391646720090908</v>
      </c>
      <c r="AM556" s="56">
        <f t="shared" si="8"/>
        <v>1.246136950759855</v>
      </c>
      <c r="AN556" s="56">
        <f t="shared" si="8"/>
        <v>1.2420544746816662</v>
      </c>
      <c r="AO556" s="56">
        <f t="shared" si="8"/>
        <v>1.2429350623094355</v>
      </c>
      <c r="AP556" s="56">
        <f t="shared" si="8"/>
        <v>1.2137419312004629</v>
      </c>
      <c r="AQ556" s="56">
        <f t="shared" si="8"/>
        <v>1.1910809263681446</v>
      </c>
      <c r="AR556" s="56">
        <f t="shared" si="8"/>
        <v>1.1863772762898386</v>
      </c>
      <c r="AS556" s="64"/>
      <c r="AV556" s="56"/>
    </row>
    <row r="557" spans="1:48" s="12" customFormat="1" x14ac:dyDescent="0.35">
      <c r="I557" s="169"/>
      <c r="AS557" s="65"/>
    </row>
    <row r="558" spans="1:48" s="12" customFormat="1" x14ac:dyDescent="0.35">
      <c r="I558" s="169"/>
    </row>
    <row r="559" spans="1:48" s="12" customFormat="1" x14ac:dyDescent="0.35"/>
    <row r="560" spans="1:48" s="12" customFormat="1" x14ac:dyDescent="0.35"/>
    <row r="561" spans="1:47" s="12" customFormat="1" x14ac:dyDescent="0.35"/>
    <row r="562" spans="1:47" s="12" customFormat="1" x14ac:dyDescent="0.35"/>
    <row r="563" spans="1:47" s="12" customFormat="1" x14ac:dyDescent="0.35"/>
    <row r="564" spans="1:47" s="12" customFormat="1" x14ac:dyDescent="0.35"/>
    <row r="565" spans="1:47" s="12" customFormat="1" x14ac:dyDescent="0.35"/>
    <row r="566" spans="1:47" s="12" customFormat="1" x14ac:dyDescent="0.35"/>
    <row r="567" spans="1:47" s="12" customFormat="1" x14ac:dyDescent="0.35"/>
    <row r="568" spans="1:47" s="12" customFormat="1" x14ac:dyDescent="0.35"/>
    <row r="569" spans="1:47" s="4" customFormat="1" x14ac:dyDescent="0.35">
      <c r="A569" s="3" t="s">
        <v>90</v>
      </c>
      <c r="B569" s="4" t="s">
        <v>397</v>
      </c>
    </row>
    <row r="570" spans="1:47" s="12" customFormat="1" x14ac:dyDescent="0.35">
      <c r="A570" s="166"/>
    </row>
    <row r="571" spans="1:47" s="12" customFormat="1" x14ac:dyDescent="0.35">
      <c r="A571" s="168"/>
      <c r="I571" s="46" t="s">
        <v>319</v>
      </c>
    </row>
    <row r="572" spans="1:47" s="12" customFormat="1" x14ac:dyDescent="0.35">
      <c r="A572" s="168"/>
      <c r="I572"/>
      <c r="J572" s="26">
        <v>1990</v>
      </c>
      <c r="K572" s="26">
        <v>1991</v>
      </c>
      <c r="L572" s="26">
        <v>1992</v>
      </c>
      <c r="M572" s="26">
        <v>1993</v>
      </c>
      <c r="N572" s="26">
        <v>1994</v>
      </c>
      <c r="O572" s="26">
        <v>1995</v>
      </c>
      <c r="P572" s="26">
        <v>1996</v>
      </c>
      <c r="Q572" s="26">
        <v>1997</v>
      </c>
      <c r="R572" s="26">
        <v>1998</v>
      </c>
      <c r="S572" s="26">
        <v>1999</v>
      </c>
      <c r="T572" s="26">
        <v>2000</v>
      </c>
      <c r="U572" s="26">
        <v>2001</v>
      </c>
      <c r="V572" s="26">
        <v>2002</v>
      </c>
      <c r="W572" s="26">
        <v>2003</v>
      </c>
      <c r="X572" s="26">
        <v>2004</v>
      </c>
      <c r="Y572" s="26">
        <v>2005</v>
      </c>
      <c r="Z572" s="26">
        <v>2006</v>
      </c>
      <c r="AA572" s="26">
        <v>2007</v>
      </c>
      <c r="AB572" s="26">
        <v>2008</v>
      </c>
      <c r="AC572" s="26">
        <v>2009</v>
      </c>
      <c r="AD572" s="26">
        <v>2010</v>
      </c>
      <c r="AE572" s="26">
        <v>2011</v>
      </c>
      <c r="AF572" s="26">
        <v>2012</v>
      </c>
      <c r="AG572" s="26">
        <v>2013</v>
      </c>
      <c r="AH572" s="26">
        <v>2014</v>
      </c>
      <c r="AI572" s="26">
        <v>2015</v>
      </c>
      <c r="AJ572" s="26">
        <v>2016</v>
      </c>
      <c r="AK572" s="26">
        <v>2017</v>
      </c>
      <c r="AL572" s="26">
        <v>2018</v>
      </c>
      <c r="AM572" s="26">
        <v>2019</v>
      </c>
      <c r="AN572" s="26">
        <v>2020</v>
      </c>
      <c r="AO572" s="26">
        <v>2021</v>
      </c>
      <c r="AP572" s="26">
        <v>2022</v>
      </c>
      <c r="AQ572" s="26">
        <v>2023</v>
      </c>
      <c r="AR572" s="26">
        <v>2024</v>
      </c>
      <c r="AS572"/>
    </row>
    <row r="573" spans="1:47" s="1" customFormat="1" x14ac:dyDescent="0.35">
      <c r="A573" s="168"/>
      <c r="B573" s="22"/>
      <c r="C573" s="22"/>
      <c r="D573" s="22"/>
      <c r="E573" s="22"/>
      <c r="F573" s="22"/>
      <c r="G573" s="22"/>
      <c r="I573" s="8" t="s">
        <v>395</v>
      </c>
      <c r="J573" s="139"/>
      <c r="K573" s="139"/>
      <c r="L573" s="139"/>
      <c r="M573" s="139"/>
      <c r="N573" s="139"/>
      <c r="O573" s="139"/>
      <c r="P573" s="139"/>
      <c r="Q573" s="139"/>
      <c r="R573" s="139"/>
      <c r="S573" s="139"/>
      <c r="T573" s="139"/>
      <c r="U573" s="139"/>
      <c r="V573" s="139"/>
      <c r="W573" s="139"/>
      <c r="X573" s="139"/>
      <c r="Y573" s="139"/>
      <c r="Z573" s="139"/>
      <c r="AA573" s="139"/>
      <c r="AB573" s="139"/>
      <c r="AC573" s="139"/>
      <c r="AD573" s="139"/>
      <c r="AE573" s="139"/>
      <c r="AF573" s="139"/>
      <c r="AG573" s="139"/>
      <c r="AH573" s="139"/>
      <c r="AI573" s="139"/>
      <c r="AJ573" s="139"/>
      <c r="AK573" s="139"/>
      <c r="AL573" s="139"/>
      <c r="AM573" s="139"/>
      <c r="AN573" s="139">
        <v>-6.5165670466541101</v>
      </c>
      <c r="AO573" s="5">
        <v>-8.1880910763017098</v>
      </c>
      <c r="AP573" s="5">
        <v>-7.6810477756394056</v>
      </c>
      <c r="AQ573" s="5">
        <v>-6.0140857560062244</v>
      </c>
      <c r="AR573" s="44">
        <v>-7.1305636550609952</v>
      </c>
      <c r="AT573" s="173"/>
      <c r="AU573" s="198"/>
    </row>
    <row r="574" spans="1:47" s="12" customFormat="1" x14ac:dyDescent="0.35">
      <c r="I574" t="s">
        <v>396</v>
      </c>
      <c r="J574" s="5">
        <v>-23.334521139382638</v>
      </c>
      <c r="K574" s="5">
        <v>-25.210012868229406</v>
      </c>
      <c r="L574" s="5">
        <v>-24.473288454681978</v>
      </c>
      <c r="M574" s="5">
        <v>-24.871151643636697</v>
      </c>
      <c r="N574" s="5">
        <v>-24.158754500606452</v>
      </c>
      <c r="O574" s="5">
        <v>-22.739610628971281</v>
      </c>
      <c r="P574" s="5">
        <v>-21.964694784067884</v>
      </c>
      <c r="Q574" s="5">
        <v>-22.628714986504491</v>
      </c>
      <c r="R574" s="5">
        <v>-23.221145616791059</v>
      </c>
      <c r="S574" s="5">
        <v>-25.681364465302842</v>
      </c>
      <c r="T574" s="5">
        <v>-26.35118875954603</v>
      </c>
      <c r="U574" s="5">
        <v>-26.632630198198854</v>
      </c>
      <c r="V574" s="5">
        <v>-25.075962125061007</v>
      </c>
      <c r="W574" s="5">
        <v>-25.808150817536252</v>
      </c>
      <c r="X574" s="5">
        <v>-25.562457151302961</v>
      </c>
      <c r="Y574" s="5">
        <v>-23.138762365894259</v>
      </c>
      <c r="Z574" s="5">
        <v>-21.005933277200239</v>
      </c>
      <c r="AA574" s="5">
        <v>-18.808008685418621</v>
      </c>
      <c r="AB574" s="5">
        <v>-28.713259205089049</v>
      </c>
      <c r="AC574" s="5">
        <v>-27.545429803429617</v>
      </c>
      <c r="AD574" s="5">
        <v>-28.493140731480374</v>
      </c>
      <c r="AE574" s="5">
        <v>-28.600192144484918</v>
      </c>
      <c r="AF574" s="5">
        <v>-25.372706262304551</v>
      </c>
      <c r="AG574" s="5">
        <v>-25.139800316841985</v>
      </c>
      <c r="AH574" s="5">
        <v>-25.104870445526405</v>
      </c>
      <c r="AI574" s="5">
        <v>-25.211796146138962</v>
      </c>
      <c r="AJ574" s="5">
        <v>-24.669414224863342</v>
      </c>
      <c r="AK574" s="5">
        <v>-23.816153248656661</v>
      </c>
      <c r="AL574" s="5">
        <v>-22.867456219252244</v>
      </c>
      <c r="AM574" s="5">
        <v>-22.164656648223165</v>
      </c>
      <c r="AN574" s="5">
        <v>-21.749514573021138</v>
      </c>
      <c r="AO574" s="5">
        <v>-22.071318942656266</v>
      </c>
      <c r="AP574" s="5">
        <v>-19.867064167067991</v>
      </c>
      <c r="AQ574" s="5">
        <v>-19.96645869728615</v>
      </c>
      <c r="AR574" s="45">
        <v>-20.977479609910169</v>
      </c>
    </row>
    <row r="575" spans="1:47" s="12" customFormat="1" x14ac:dyDescent="0.35">
      <c r="AQ575" s="44"/>
      <c r="AR575" s="48"/>
    </row>
    <row r="576" spans="1:47" s="12" customFormat="1" x14ac:dyDescent="0.35">
      <c r="AQ576" s="44"/>
      <c r="AR576" s="48"/>
    </row>
    <row r="577" spans="10:45" s="12" customFormat="1" x14ac:dyDescent="0.35"/>
    <row r="578" spans="10:45" s="12" customFormat="1" x14ac:dyDescent="0.35"/>
    <row r="579" spans="10:45" s="12" customFormat="1" x14ac:dyDescent="0.35"/>
    <row r="580" spans="10:45" s="12" customFormat="1" x14ac:dyDescent="0.35">
      <c r="J580" s="45"/>
      <c r="K580" s="45"/>
      <c r="L580" s="45"/>
      <c r="M580" s="45"/>
      <c r="N580" s="45"/>
      <c r="O580" s="45"/>
      <c r="P580" s="45"/>
      <c r="Q580" s="45"/>
      <c r="R580" s="45"/>
      <c r="S580" s="45"/>
      <c r="T580" s="45"/>
      <c r="U580" s="45"/>
      <c r="V580" s="45"/>
      <c r="W580" s="45"/>
      <c r="X580" s="45"/>
      <c r="Y580" s="45"/>
      <c r="Z580" s="45"/>
      <c r="AA580" s="45"/>
      <c r="AB580" s="45"/>
      <c r="AC580" s="45"/>
      <c r="AD580" s="45"/>
      <c r="AE580" s="45"/>
      <c r="AF580" s="45"/>
      <c r="AG580" s="45"/>
      <c r="AH580" s="45"/>
      <c r="AI580" s="45"/>
      <c r="AJ580" s="45"/>
      <c r="AK580" s="45"/>
      <c r="AL580" s="45"/>
      <c r="AM580" s="45"/>
      <c r="AN580" s="45"/>
      <c r="AO580" s="45"/>
      <c r="AP580" s="45"/>
      <c r="AQ580" s="45"/>
      <c r="AR580" s="45"/>
      <c r="AS580" s="45"/>
    </row>
    <row r="581" spans="10:45" s="12" customFormat="1" x14ac:dyDescent="0.35">
      <c r="AN581" s="45"/>
      <c r="AO581" s="45"/>
      <c r="AP581" s="45"/>
      <c r="AQ581" s="45"/>
      <c r="AR581" s="45"/>
    </row>
    <row r="582" spans="10:45" s="12" customFormat="1" x14ac:dyDescent="0.35"/>
    <row r="583" spans="10:45" s="12" customFormat="1" x14ac:dyDescent="0.35"/>
    <row r="584" spans="10:45" s="12" customFormat="1" x14ac:dyDescent="0.35"/>
    <row r="585" spans="10:45" s="12" customFormat="1" x14ac:dyDescent="0.35"/>
    <row r="586" spans="10:45" s="12" customFormat="1" x14ac:dyDescent="0.35"/>
    <row r="587" spans="10:45" s="12" customFormat="1" x14ac:dyDescent="0.35"/>
    <row r="588" spans="10:45" s="12" customFormat="1" x14ac:dyDescent="0.35"/>
  </sheetData>
  <phoneticPr fontId="14" type="noConversion"/>
  <pageMargins left="0.7" right="0.7" top="0.75" bottom="0.75" header="0.3" footer="0.3"/>
  <headerFooter>
    <oddHeader>&amp;C&amp;"Calibri"&amp;10&amp;K000000 [STAFF IN-CONFIDENCE]&amp;1#_x000D_</oddHeader>
    <oddFooter>&amp;C_x000D_&amp;1#&amp;"Calibri"&amp;10&amp;K000000 [STAFF IN-CONFIDENCE]</oddFooter>
  </headerFooter>
  <ignoredErrors>
    <ignoredError sqref="J377" formulaRange="1"/>
  </ignoredError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10D5FD-D13C-4758-B326-2A7B10B98345}">
  <dimension ref="A1:LW384"/>
  <sheetViews>
    <sheetView zoomScale="40" zoomScaleNormal="40" workbookViewId="0">
      <pane xSplit="9" topLeftCell="J1" activePane="topRight" state="frozen"/>
      <selection pane="topRight" activeCell="A2" sqref="A2"/>
    </sheetView>
  </sheetViews>
  <sheetFormatPr defaultRowHeight="14.5" x14ac:dyDescent="0.35"/>
  <cols>
    <col min="1" max="1" width="11.54296875" style="8" customWidth="1"/>
    <col min="2" max="7" width="9.26953125" style="8" customWidth="1"/>
    <col min="8" max="8" width="25.1796875" style="235" customWidth="1"/>
    <col min="9" max="9" width="29" customWidth="1"/>
    <col min="10" max="10" width="22.453125" bestFit="1" customWidth="1"/>
    <col min="11" max="11" width="23.54296875" bestFit="1" customWidth="1"/>
    <col min="12" max="12" width="25.1796875" bestFit="1" customWidth="1"/>
    <col min="13" max="13" width="18.81640625" bestFit="1" customWidth="1"/>
    <col min="14" max="14" width="20" bestFit="1" customWidth="1"/>
    <col min="15" max="15" width="23.81640625" bestFit="1" customWidth="1"/>
    <col min="16" max="16" width="20.26953125" bestFit="1" customWidth="1"/>
    <col min="17" max="17" width="22.7265625" bestFit="1" customWidth="1"/>
    <col min="18" max="18" width="27.26953125" bestFit="1" customWidth="1"/>
    <col min="19" max="19" width="22.81640625" bestFit="1" customWidth="1"/>
    <col min="20" max="20" width="26.1796875" bestFit="1" customWidth="1"/>
    <col min="21" max="21" width="23.81640625" bestFit="1" customWidth="1"/>
    <col min="22" max="22" width="23.1796875" bestFit="1" customWidth="1"/>
    <col min="23" max="23" width="24.26953125" bestFit="1" customWidth="1"/>
    <col min="24" max="24" width="22.7265625" bestFit="1" customWidth="1"/>
    <col min="25" max="25" width="21.1796875" bestFit="1" customWidth="1"/>
    <col min="26" max="26" width="20.1796875" bestFit="1" customWidth="1"/>
    <col min="27" max="27" width="21.453125" bestFit="1" customWidth="1"/>
    <col min="28" max="28" width="19" bestFit="1" customWidth="1"/>
    <col min="29" max="29" width="26" bestFit="1" customWidth="1"/>
    <col min="30" max="30" width="24.54296875" bestFit="1" customWidth="1"/>
    <col min="31" max="31" width="23.54296875" bestFit="1" customWidth="1"/>
    <col min="32" max="32" width="29.26953125" bestFit="1" customWidth="1"/>
    <col min="33" max="33" width="26.26953125" bestFit="1" customWidth="1"/>
    <col min="34" max="34" width="23.26953125" bestFit="1" customWidth="1"/>
    <col min="35" max="35" width="27.7265625" bestFit="1" customWidth="1"/>
    <col min="36" max="36" width="22.453125" bestFit="1" customWidth="1"/>
    <col min="37" max="37" width="20.54296875" bestFit="1" customWidth="1"/>
    <col min="38" max="38" width="20.81640625" bestFit="1" customWidth="1"/>
    <col min="39" max="39" width="21" bestFit="1" customWidth="1"/>
    <col min="40" max="40" width="19.81640625" bestFit="1" customWidth="1"/>
    <col min="41" max="41" width="20.7265625" bestFit="1" customWidth="1"/>
    <col min="42" max="42" width="25.7265625" bestFit="1" customWidth="1"/>
    <col min="43" max="43" width="27" bestFit="1" customWidth="1"/>
    <col min="44" max="44" width="24.1796875" bestFit="1" customWidth="1"/>
    <col min="45" max="45" width="25.7265625" bestFit="1" customWidth="1"/>
    <col min="46" max="46" width="24" bestFit="1" customWidth="1"/>
    <col min="47" max="47" width="25.1796875" bestFit="1" customWidth="1"/>
    <col min="48" max="48" width="21" bestFit="1" customWidth="1"/>
    <col min="49" max="49" width="20.7265625" bestFit="1" customWidth="1"/>
    <col min="50" max="50" width="18.26953125" bestFit="1" customWidth="1"/>
    <col min="51" max="51" width="19.7265625" bestFit="1" customWidth="1"/>
    <col min="52" max="53" width="23.1796875" bestFit="1" customWidth="1"/>
    <col min="54" max="54" width="26.453125" bestFit="1" customWidth="1"/>
    <col min="55" max="55" width="24.453125" bestFit="1" customWidth="1"/>
    <col min="56" max="56" width="26.54296875" bestFit="1" customWidth="1"/>
    <col min="57" max="57" width="25.81640625" bestFit="1" customWidth="1"/>
    <col min="58" max="58" width="21.453125" bestFit="1" customWidth="1"/>
    <col min="59" max="59" width="22.54296875" bestFit="1" customWidth="1"/>
    <col min="60" max="60" width="21.81640625" bestFit="1" customWidth="1"/>
    <col min="61" max="61" width="24" bestFit="1" customWidth="1"/>
    <col min="62" max="62" width="20.54296875" bestFit="1" customWidth="1"/>
    <col min="63" max="63" width="20.453125" bestFit="1" customWidth="1"/>
    <col min="64" max="64" width="20.54296875" bestFit="1" customWidth="1"/>
    <col min="65" max="65" width="21.81640625" bestFit="1" customWidth="1"/>
    <col min="66" max="66" width="26.54296875" bestFit="1" customWidth="1"/>
    <col min="67" max="67" width="21.81640625" bestFit="1" customWidth="1"/>
    <col min="68" max="68" width="25.1796875" bestFit="1" customWidth="1"/>
    <col min="69" max="69" width="29" bestFit="1" customWidth="1"/>
    <col min="70" max="70" width="23.7265625" bestFit="1" customWidth="1"/>
    <col min="71" max="71" width="24.81640625" bestFit="1" customWidth="1"/>
    <col min="72" max="72" width="22" bestFit="1" customWidth="1"/>
    <col min="73" max="73" width="21.54296875" bestFit="1" customWidth="1"/>
    <col min="74" max="74" width="19.26953125" bestFit="1" customWidth="1"/>
    <col min="75" max="75" width="20.54296875" bestFit="1" customWidth="1"/>
    <col min="76" max="76" width="18" bestFit="1" customWidth="1"/>
    <col min="77" max="77" width="22.54296875" bestFit="1" customWidth="1"/>
    <col min="78" max="78" width="29.81640625" bestFit="1" customWidth="1"/>
    <col min="79" max="79" width="24.1796875" bestFit="1" customWidth="1"/>
    <col min="80" max="80" width="26" bestFit="1" customWidth="1"/>
    <col min="81" max="81" width="26.54296875" bestFit="1" customWidth="1"/>
    <col min="82" max="82" width="22.453125" bestFit="1" customWidth="1"/>
    <col min="83" max="83" width="24.26953125" bestFit="1" customWidth="1"/>
    <col min="84" max="84" width="22.7265625" bestFit="1" customWidth="1"/>
    <col min="85" max="85" width="21.1796875" bestFit="1" customWidth="1"/>
    <col min="86" max="86" width="20.1796875" bestFit="1" customWidth="1"/>
    <col min="87" max="87" width="21.453125" bestFit="1" customWidth="1"/>
    <col min="88" max="88" width="19" bestFit="1" customWidth="1"/>
    <col min="89" max="89" width="26" bestFit="1" customWidth="1"/>
    <col min="90" max="90" width="24.54296875" bestFit="1" customWidth="1"/>
    <col min="91" max="91" width="23.54296875" bestFit="1" customWidth="1"/>
    <col min="92" max="92" width="29.26953125" bestFit="1" customWidth="1"/>
    <col min="93" max="93" width="26.26953125" bestFit="1" customWidth="1"/>
    <col min="94" max="94" width="23.26953125" bestFit="1" customWidth="1"/>
    <col min="95" max="95" width="24.453125" bestFit="1" customWidth="1"/>
    <col min="96" max="96" width="20" bestFit="1" customWidth="1"/>
    <col min="97" max="97" width="19.81640625" bestFit="1" customWidth="1"/>
    <col min="98" max="98" width="23.453125" bestFit="1" customWidth="1"/>
    <col min="99" max="99" width="18.7265625" bestFit="1" customWidth="1"/>
    <col min="100" max="100" width="19.7265625" bestFit="1" customWidth="1"/>
    <col min="101" max="101" width="23.453125" bestFit="1" customWidth="1"/>
    <col min="102" max="102" width="27" bestFit="1" customWidth="1"/>
    <col min="103" max="103" width="23.7265625" bestFit="1" customWidth="1"/>
    <col min="104" max="104" width="26.81640625" bestFit="1" customWidth="1"/>
    <col min="105" max="105" width="24.81640625" bestFit="1" customWidth="1"/>
    <col min="106" max="106" width="26.54296875" bestFit="1" customWidth="1"/>
    <col min="107" max="107" width="27.7265625" bestFit="1" customWidth="1"/>
    <col min="108" max="108" width="22.453125" bestFit="1" customWidth="1"/>
    <col min="109" max="109" width="20.54296875" bestFit="1" customWidth="1"/>
    <col min="110" max="110" width="20.81640625" bestFit="1" customWidth="1"/>
    <col min="111" max="111" width="21" bestFit="1" customWidth="1"/>
    <col min="112" max="112" width="19.81640625" bestFit="1" customWidth="1"/>
    <col min="113" max="113" width="20.7265625" bestFit="1" customWidth="1"/>
    <col min="114" max="114" width="25.7265625" bestFit="1" customWidth="1"/>
    <col min="115" max="115" width="27" bestFit="1" customWidth="1"/>
    <col min="116" max="116" width="24.1796875" bestFit="1" customWidth="1"/>
    <col min="117" max="117" width="25.7265625" bestFit="1" customWidth="1"/>
    <col min="118" max="118" width="24" bestFit="1" customWidth="1"/>
    <col min="119" max="119" width="25.1796875" bestFit="1" customWidth="1"/>
    <col min="120" max="120" width="21" bestFit="1" customWidth="1"/>
    <col min="121" max="121" width="20.7265625" bestFit="1" customWidth="1"/>
    <col min="122" max="122" width="18.26953125" bestFit="1" customWidth="1"/>
    <col min="123" max="123" width="19.7265625" bestFit="1" customWidth="1"/>
    <col min="124" max="125" width="23.1796875" bestFit="1" customWidth="1"/>
    <col min="126" max="126" width="26.453125" bestFit="1" customWidth="1"/>
    <col min="127" max="127" width="24.453125" bestFit="1" customWidth="1"/>
    <col min="128" max="128" width="26.54296875" bestFit="1" customWidth="1"/>
    <col min="129" max="129" width="25.81640625" bestFit="1" customWidth="1"/>
    <col min="130" max="130" width="21.453125" bestFit="1" customWidth="1"/>
    <col min="131" max="131" width="24.81640625" bestFit="1" customWidth="1"/>
    <col min="132" max="132" width="22" bestFit="1" customWidth="1"/>
    <col min="133" max="133" width="21.54296875" bestFit="1" customWidth="1"/>
    <col min="134" max="134" width="19.26953125" bestFit="1" customWidth="1"/>
    <col min="135" max="135" width="20.54296875" bestFit="1" customWidth="1"/>
    <col min="136" max="136" width="18" bestFit="1" customWidth="1"/>
    <col min="137" max="137" width="22.54296875" bestFit="1" customWidth="1"/>
    <col min="138" max="138" width="29.81640625" bestFit="1" customWidth="1"/>
    <col min="139" max="139" width="24.1796875" bestFit="1" customWidth="1"/>
    <col min="140" max="140" width="26" bestFit="1" customWidth="1"/>
    <col min="141" max="141" width="26.54296875" bestFit="1" customWidth="1"/>
    <col min="142" max="142" width="22.453125" bestFit="1" customWidth="1"/>
    <col min="143" max="143" width="23.54296875" bestFit="1" customWidth="1"/>
    <col min="144" max="144" width="25.1796875" bestFit="1" customWidth="1"/>
    <col min="145" max="145" width="18.81640625" bestFit="1" customWidth="1"/>
    <col min="146" max="146" width="20" bestFit="1" customWidth="1"/>
    <col min="147" max="147" width="23.81640625" bestFit="1" customWidth="1"/>
    <col min="148" max="148" width="20.26953125" bestFit="1" customWidth="1"/>
    <col min="149" max="149" width="22.7265625" bestFit="1" customWidth="1"/>
    <col min="150" max="150" width="27.26953125" bestFit="1" customWidth="1"/>
    <col min="151" max="151" width="22.81640625" bestFit="1" customWidth="1"/>
    <col min="152" max="152" width="26.1796875" bestFit="1" customWidth="1"/>
    <col min="153" max="153" width="23.81640625" bestFit="1" customWidth="1"/>
    <col min="154" max="154" width="23.1796875" bestFit="1" customWidth="1"/>
    <col min="155" max="155" width="24.26953125" bestFit="1" customWidth="1"/>
    <col min="156" max="156" width="22.7265625" bestFit="1" customWidth="1"/>
    <col min="157" max="157" width="21.1796875" bestFit="1" customWidth="1"/>
    <col min="158" max="158" width="20.1796875" bestFit="1" customWidth="1"/>
    <col min="159" max="159" width="21.453125" bestFit="1" customWidth="1"/>
    <col min="160" max="160" width="19" bestFit="1" customWidth="1"/>
    <col min="161" max="161" width="26" bestFit="1" customWidth="1"/>
    <col min="162" max="162" width="24.54296875" bestFit="1" customWidth="1"/>
    <col min="163" max="163" width="23.54296875" bestFit="1" customWidth="1"/>
    <col min="164" max="164" width="29.26953125" bestFit="1" customWidth="1"/>
    <col min="165" max="165" width="26.26953125" bestFit="1" customWidth="1"/>
    <col min="166" max="166" width="23.26953125" bestFit="1" customWidth="1"/>
    <col min="167" max="167" width="24.453125" bestFit="1" customWidth="1"/>
    <col min="168" max="168" width="20" bestFit="1" customWidth="1"/>
    <col min="169" max="169" width="19.81640625" bestFit="1" customWidth="1"/>
    <col min="170" max="170" width="23.453125" bestFit="1" customWidth="1"/>
    <col min="171" max="171" width="18.7265625" bestFit="1" customWidth="1"/>
    <col min="172" max="172" width="19.7265625" bestFit="1" customWidth="1"/>
    <col min="173" max="173" width="23.453125" bestFit="1" customWidth="1"/>
    <col min="174" max="174" width="27" bestFit="1" customWidth="1"/>
    <col min="175" max="175" width="23.7265625" bestFit="1" customWidth="1"/>
    <col min="176" max="176" width="26.81640625" bestFit="1" customWidth="1"/>
    <col min="177" max="177" width="24.81640625" bestFit="1" customWidth="1"/>
    <col min="178" max="178" width="26.54296875" bestFit="1" customWidth="1"/>
    <col min="179" max="179" width="25.1796875" bestFit="1" customWidth="1"/>
    <col min="180" max="180" width="21" bestFit="1" customWidth="1"/>
    <col min="181" max="181" width="20.7265625" bestFit="1" customWidth="1"/>
    <col min="182" max="182" width="18.26953125" bestFit="1" customWidth="1"/>
    <col min="183" max="183" width="19.7265625" bestFit="1" customWidth="1"/>
    <col min="184" max="185" width="23.1796875" bestFit="1" customWidth="1"/>
    <col min="186" max="186" width="26.453125" bestFit="1" customWidth="1"/>
    <col min="187" max="187" width="24.453125" bestFit="1" customWidth="1"/>
    <col min="188" max="188" width="26.54296875" bestFit="1" customWidth="1"/>
    <col min="189" max="189" width="25.81640625" bestFit="1" customWidth="1"/>
    <col min="190" max="190" width="21.453125" bestFit="1" customWidth="1"/>
    <col min="191" max="191" width="22.54296875" bestFit="1" customWidth="1"/>
    <col min="192" max="192" width="21.81640625" bestFit="1" customWidth="1"/>
    <col min="193" max="193" width="24" bestFit="1" customWidth="1"/>
    <col min="194" max="194" width="20.54296875" bestFit="1" customWidth="1"/>
    <col min="195" max="195" width="20.453125" bestFit="1" customWidth="1"/>
    <col min="196" max="196" width="20.54296875" bestFit="1" customWidth="1"/>
    <col min="197" max="197" width="21.81640625" bestFit="1" customWidth="1"/>
    <col min="198" max="198" width="26.54296875" bestFit="1" customWidth="1"/>
    <col min="199" max="199" width="21.81640625" bestFit="1" customWidth="1"/>
    <col min="200" max="200" width="25.1796875" bestFit="1" customWidth="1"/>
    <col min="201" max="201" width="29" bestFit="1" customWidth="1"/>
    <col min="202" max="202" width="23.7265625" bestFit="1" customWidth="1"/>
    <col min="203" max="203" width="24.81640625" bestFit="1" customWidth="1"/>
    <col min="204" max="204" width="22" bestFit="1" customWidth="1"/>
    <col min="205" max="205" width="21.54296875" bestFit="1" customWidth="1"/>
    <col min="206" max="206" width="19.26953125" bestFit="1" customWidth="1"/>
    <col min="207" max="207" width="20.54296875" bestFit="1" customWidth="1"/>
    <col min="208" max="208" width="18" bestFit="1" customWidth="1"/>
    <col min="209" max="209" width="22.54296875" bestFit="1" customWidth="1"/>
    <col min="210" max="210" width="29.81640625" bestFit="1" customWidth="1"/>
    <col min="211" max="211" width="24.1796875" bestFit="1" customWidth="1"/>
    <col min="212" max="212" width="26" bestFit="1" customWidth="1"/>
    <col min="213" max="213" width="26.54296875" bestFit="1" customWidth="1"/>
    <col min="214" max="214" width="22.453125" bestFit="1" customWidth="1"/>
    <col min="215" max="215" width="23.54296875" bestFit="1" customWidth="1"/>
    <col min="216" max="216" width="25.1796875" bestFit="1" customWidth="1"/>
    <col min="217" max="217" width="18.81640625" bestFit="1" customWidth="1"/>
    <col min="218" max="218" width="20" bestFit="1" customWidth="1"/>
    <col min="219" max="219" width="23.81640625" bestFit="1" customWidth="1"/>
    <col min="220" max="220" width="20.26953125" bestFit="1" customWidth="1"/>
    <col min="221" max="221" width="22.7265625" bestFit="1" customWidth="1"/>
    <col min="222" max="222" width="27.26953125" bestFit="1" customWidth="1"/>
    <col min="223" max="223" width="22.81640625" bestFit="1" customWidth="1"/>
    <col min="224" max="224" width="26.1796875" bestFit="1" customWidth="1"/>
    <col min="225" max="225" width="23.81640625" bestFit="1" customWidth="1"/>
    <col min="226" max="226" width="23.1796875" bestFit="1" customWidth="1"/>
    <col min="227" max="227" width="24.453125" bestFit="1" customWidth="1"/>
    <col min="228" max="228" width="20" bestFit="1" customWidth="1"/>
    <col min="229" max="229" width="19.81640625" bestFit="1" customWidth="1"/>
    <col min="230" max="230" width="23.453125" bestFit="1" customWidth="1"/>
    <col min="231" max="231" width="18.7265625" bestFit="1" customWidth="1"/>
    <col min="232" max="232" width="19.7265625" bestFit="1" customWidth="1"/>
    <col min="233" max="233" width="23.453125" bestFit="1" customWidth="1"/>
    <col min="234" max="234" width="27" bestFit="1" customWidth="1"/>
    <col min="235" max="235" width="23.7265625" bestFit="1" customWidth="1"/>
    <col min="236" max="236" width="26.81640625" bestFit="1" customWidth="1"/>
    <col min="237" max="237" width="24.81640625" bestFit="1" customWidth="1"/>
    <col min="238" max="238" width="26.54296875" bestFit="1" customWidth="1"/>
    <col min="239" max="239" width="27.7265625" bestFit="1" customWidth="1"/>
    <col min="240" max="240" width="22.453125" bestFit="1" customWidth="1"/>
    <col min="241" max="241" width="20.54296875" bestFit="1" customWidth="1"/>
    <col min="242" max="242" width="20.81640625" bestFit="1" customWidth="1"/>
    <col min="243" max="243" width="21" bestFit="1" customWidth="1"/>
    <col min="244" max="244" width="19.81640625" bestFit="1" customWidth="1"/>
    <col min="245" max="245" width="20.7265625" bestFit="1" customWidth="1"/>
    <col min="246" max="246" width="25.7265625" bestFit="1" customWidth="1"/>
    <col min="247" max="247" width="27" bestFit="1" customWidth="1"/>
    <col min="248" max="248" width="24.1796875" bestFit="1" customWidth="1"/>
    <col min="249" max="249" width="25.7265625" bestFit="1" customWidth="1"/>
    <col min="250" max="250" width="24" bestFit="1" customWidth="1"/>
    <col min="251" max="251" width="25.1796875" bestFit="1" customWidth="1"/>
    <col min="252" max="252" width="21" bestFit="1" customWidth="1"/>
    <col min="253" max="253" width="20.7265625" bestFit="1" customWidth="1"/>
    <col min="254" max="254" width="18.26953125" bestFit="1" customWidth="1"/>
    <col min="255" max="255" width="19.7265625" bestFit="1" customWidth="1"/>
    <col min="256" max="257" width="23.1796875" bestFit="1" customWidth="1"/>
    <col min="258" max="258" width="26.453125" bestFit="1" customWidth="1"/>
    <col min="259" max="323" width="10.81640625" bestFit="1" customWidth="1"/>
    <col min="324" max="335" width="10.7265625" bestFit="1" customWidth="1"/>
  </cols>
  <sheetData>
    <row r="1" spans="1:50" s="13" customFormat="1" ht="18.5" x14ac:dyDescent="0.45">
      <c r="A1" s="96" t="s">
        <v>558</v>
      </c>
      <c r="H1" s="230"/>
    </row>
    <row r="2" spans="1:50" s="221" customFormat="1" ht="18.5" x14ac:dyDescent="0.45">
      <c r="A2" s="220"/>
      <c r="H2" s="231"/>
    </row>
    <row r="3" spans="1:50" s="158" customFormat="1" x14ac:dyDescent="0.35">
      <c r="A3" s="204" t="s">
        <v>73</v>
      </c>
      <c r="B3" s="158" t="s">
        <v>96</v>
      </c>
      <c r="H3" s="232"/>
    </row>
    <row r="4" spans="1:50" s="221" customFormat="1" ht="18.5" x14ac:dyDescent="0.45">
      <c r="A4" s="157"/>
      <c r="B4" s="14"/>
      <c r="C4" s="14"/>
      <c r="D4" s="14"/>
      <c r="E4" s="14"/>
      <c r="F4" s="14"/>
      <c r="G4" s="14"/>
      <c r="H4" s="231"/>
      <c r="J4" s="222">
        <v>2010</v>
      </c>
      <c r="K4" s="222">
        <v>2011</v>
      </c>
      <c r="L4" s="222">
        <v>2012</v>
      </c>
      <c r="M4" s="222">
        <v>2013</v>
      </c>
      <c r="N4" s="222">
        <v>2014</v>
      </c>
      <c r="O4" s="222">
        <v>2015</v>
      </c>
      <c r="P4" s="222">
        <v>2016</v>
      </c>
      <c r="Q4" s="222">
        <v>2017</v>
      </c>
      <c r="R4" s="222">
        <v>2018</v>
      </c>
      <c r="S4" s="222">
        <v>2019</v>
      </c>
      <c r="T4" s="222">
        <v>2020</v>
      </c>
      <c r="U4" s="222">
        <v>2021</v>
      </c>
      <c r="V4" s="222">
        <v>2022</v>
      </c>
      <c r="W4" s="222">
        <v>2023</v>
      </c>
      <c r="X4" s="222">
        <v>2024</v>
      </c>
      <c r="Y4" s="222">
        <v>2025</v>
      </c>
      <c r="Z4" s="222">
        <v>2026</v>
      </c>
      <c r="AA4" s="222">
        <v>2027</v>
      </c>
      <c r="AB4" s="222">
        <v>2028</v>
      </c>
      <c r="AC4" s="222">
        <v>2029</v>
      </c>
      <c r="AD4" s="222">
        <v>2030</v>
      </c>
    </row>
    <row r="5" spans="1:50" s="223" customFormat="1" ht="18.5" x14ac:dyDescent="0.45">
      <c r="A5" s="157"/>
      <c r="B5" s="14"/>
      <c r="C5" s="14"/>
      <c r="D5" s="14"/>
      <c r="E5" s="14"/>
      <c r="F5" s="14"/>
      <c r="G5" s="14"/>
      <c r="H5" s="250" t="s">
        <v>452</v>
      </c>
    </row>
    <row r="6" spans="1:50" s="223" customFormat="1" ht="18.5" x14ac:dyDescent="0.45">
      <c r="A6" s="157"/>
      <c r="B6" s="14"/>
      <c r="C6" s="14"/>
      <c r="D6" s="14"/>
      <c r="E6" s="14"/>
      <c r="F6" s="14"/>
      <c r="G6" s="14"/>
      <c r="H6" s="250"/>
      <c r="I6" s="223" t="s">
        <v>215</v>
      </c>
      <c r="J6" s="239">
        <v>6.3482149179</v>
      </c>
      <c r="K6" s="239">
        <v>5.8226981009000003</v>
      </c>
      <c r="L6" s="239">
        <v>7.2238728131999999</v>
      </c>
      <c r="M6" s="239">
        <v>5.9810186116000006</v>
      </c>
      <c r="N6" s="239">
        <v>5.0348248527000008</v>
      </c>
      <c r="O6" s="239">
        <v>4.8940379983</v>
      </c>
      <c r="P6" s="239">
        <v>3.7992232993000004</v>
      </c>
      <c r="Q6" s="239">
        <v>4.3150522282999999</v>
      </c>
      <c r="R6" s="239">
        <v>4.1101432593</v>
      </c>
      <c r="S6" s="239">
        <v>4.6725915506</v>
      </c>
      <c r="T6" s="239">
        <v>5.0742578779999992</v>
      </c>
      <c r="U6" s="239">
        <v>5.140767071</v>
      </c>
      <c r="V6" s="239">
        <v>3.4316880929999996</v>
      </c>
      <c r="W6" s="239">
        <v>3.2127227499999997</v>
      </c>
      <c r="X6" s="239">
        <v>4.18636988</v>
      </c>
      <c r="Y6" s="239" t="e">
        <v>#N/A</v>
      </c>
      <c r="Z6" s="239" t="e">
        <v>#N/A</v>
      </c>
      <c r="AA6" s="239" t="e">
        <v>#N/A</v>
      </c>
      <c r="AB6" s="239" t="e">
        <v>#N/A</v>
      </c>
      <c r="AC6" s="239" t="e">
        <v>#N/A</v>
      </c>
      <c r="AD6" s="239" t="e">
        <v>#N/A</v>
      </c>
    </row>
    <row r="7" spans="1:50" s="223" customFormat="1" ht="18.5" x14ac:dyDescent="0.45">
      <c r="A7" s="157"/>
      <c r="B7" s="14"/>
      <c r="C7" s="14"/>
      <c r="D7" s="14"/>
      <c r="E7" s="14"/>
      <c r="F7" s="14"/>
      <c r="G7" s="14"/>
      <c r="H7" s="250"/>
      <c r="I7" s="223" t="s">
        <v>453</v>
      </c>
      <c r="J7" s="239"/>
      <c r="K7" s="239"/>
      <c r="L7" s="239"/>
      <c r="M7" s="239"/>
      <c r="N7" s="239"/>
      <c r="O7" s="239"/>
      <c r="P7" s="239"/>
      <c r="Q7" s="239"/>
      <c r="R7" s="239"/>
      <c r="S7" s="239"/>
      <c r="T7" s="239"/>
      <c r="U7" s="239"/>
      <c r="V7" s="239"/>
      <c r="W7" s="239"/>
      <c r="X7" s="239">
        <v>4.4050000000000002</v>
      </c>
      <c r="Y7" s="239">
        <v>3.8490000000000002</v>
      </c>
      <c r="Z7" s="239">
        <v>3.03</v>
      </c>
      <c r="AA7" s="239">
        <v>1.802</v>
      </c>
      <c r="AB7" s="239">
        <v>1.631</v>
      </c>
      <c r="AC7" s="239">
        <v>1.536</v>
      </c>
      <c r="AD7" s="239">
        <v>1.3140000000000001</v>
      </c>
    </row>
    <row r="8" spans="1:50" s="223" customFormat="1" ht="18.5" x14ac:dyDescent="0.45">
      <c r="A8" s="157"/>
      <c r="B8" s="14"/>
      <c r="C8" s="14"/>
      <c r="D8" s="14"/>
      <c r="E8" s="14"/>
      <c r="F8" s="14"/>
      <c r="G8" s="14"/>
      <c r="H8" s="250"/>
      <c r="I8" s="223" t="s">
        <v>454</v>
      </c>
      <c r="J8" s="239"/>
      <c r="K8" s="239"/>
      <c r="L8" s="239"/>
      <c r="M8" s="239"/>
      <c r="N8" s="239"/>
      <c r="O8" s="239"/>
      <c r="P8" s="239"/>
      <c r="Q8" s="239"/>
      <c r="R8" s="239"/>
      <c r="S8" s="239"/>
      <c r="T8" s="239"/>
      <c r="U8" s="239"/>
      <c r="V8" s="239"/>
      <c r="W8" s="239"/>
      <c r="X8" s="239">
        <v>4.1145740302</v>
      </c>
      <c r="Y8" s="239">
        <v>3.0274082207999999</v>
      </c>
      <c r="Z8" s="239">
        <v>3.0839094537</v>
      </c>
      <c r="AA8" s="239">
        <v>2.9718554484999999</v>
      </c>
      <c r="AB8" s="239">
        <v>3.1258685482999997</v>
      </c>
      <c r="AC8" s="239">
        <v>2.8004733972000002</v>
      </c>
      <c r="AD8" s="239">
        <v>2.4969538430000005</v>
      </c>
    </row>
    <row r="9" spans="1:50" s="223" customFormat="1" ht="18.5" x14ac:dyDescent="0.45">
      <c r="A9" s="157"/>
      <c r="B9" s="14"/>
      <c r="C9" s="14"/>
      <c r="D9" s="14"/>
      <c r="E9" s="14"/>
      <c r="F9" s="14"/>
      <c r="G9" s="14"/>
      <c r="H9" s="250"/>
    </row>
    <row r="10" spans="1:50" s="223" customFormat="1" ht="18.5" x14ac:dyDescent="0.45">
      <c r="A10" s="157"/>
      <c r="B10" s="14"/>
      <c r="C10" s="14"/>
      <c r="D10" s="14"/>
      <c r="E10" s="14"/>
      <c r="F10" s="14"/>
      <c r="G10" s="14"/>
      <c r="H10" s="250" t="s">
        <v>460</v>
      </c>
    </row>
    <row r="11" spans="1:50" s="223" customFormat="1" ht="18.5" x14ac:dyDescent="0.45">
      <c r="A11" s="157"/>
      <c r="B11" s="14"/>
      <c r="C11" s="14"/>
      <c r="D11" s="14"/>
      <c r="E11" s="14"/>
      <c r="F11" s="14"/>
      <c r="G11" s="14"/>
      <c r="H11" s="250"/>
      <c r="I11" s="223" t="s">
        <v>215</v>
      </c>
      <c r="J11" s="240">
        <v>145.69865524843252</v>
      </c>
      <c r="K11" s="240">
        <v>134.56495809411879</v>
      </c>
      <c r="L11" s="240">
        <v>167.40996347553207</v>
      </c>
      <c r="M11" s="240">
        <v>141.09836085845333</v>
      </c>
      <c r="N11" s="240">
        <v>117.90697325465341</v>
      </c>
      <c r="O11" s="240">
        <v>112.79639759068334</v>
      </c>
      <c r="P11" s="240">
        <v>88.48020816133932</v>
      </c>
      <c r="Q11" s="240">
        <v>99.630676255291718</v>
      </c>
      <c r="R11" s="240">
        <v>94.539653731416422</v>
      </c>
      <c r="S11" s="240">
        <v>106.4652360696107</v>
      </c>
      <c r="T11" s="240">
        <v>117.34375518629176</v>
      </c>
      <c r="U11" s="240">
        <v>118.86275915491579</v>
      </c>
      <c r="V11" s="240">
        <v>78.842958876841109</v>
      </c>
      <c r="W11" s="240">
        <v>73.899497312067808</v>
      </c>
      <c r="X11" s="240">
        <v>95.421719297205016</v>
      </c>
      <c r="Y11" s="240" t="e">
        <v>#N/A</v>
      </c>
      <c r="Z11" s="240" t="e">
        <v>#N/A</v>
      </c>
      <c r="AA11" s="240" t="e">
        <v>#N/A</v>
      </c>
      <c r="AB11" s="240" t="e">
        <v>#N/A</v>
      </c>
      <c r="AC11" s="240" t="e">
        <v>#N/A</v>
      </c>
      <c r="AD11" s="240" t="e">
        <v>#N/A</v>
      </c>
      <c r="AE11" s="240"/>
      <c r="AF11" s="240"/>
      <c r="AG11" s="240"/>
      <c r="AH11" s="240"/>
      <c r="AI11" s="240"/>
      <c r="AJ11" s="240"/>
      <c r="AK11" s="240"/>
      <c r="AL11" s="240"/>
      <c r="AM11" s="240"/>
      <c r="AN11" s="240"/>
      <c r="AO11" s="240"/>
      <c r="AP11" s="240"/>
      <c r="AQ11" s="240"/>
      <c r="AR11" s="240"/>
      <c r="AS11" s="240"/>
      <c r="AT11" s="240"/>
      <c r="AU11" s="240"/>
      <c r="AV11" s="240"/>
      <c r="AW11" s="240"/>
      <c r="AX11" s="240"/>
    </row>
    <row r="12" spans="1:50" s="223" customFormat="1" ht="18.5" x14ac:dyDescent="0.45">
      <c r="A12" s="157"/>
      <c r="B12" s="14"/>
      <c r="C12" s="14"/>
      <c r="D12" s="14"/>
      <c r="E12" s="14"/>
      <c r="F12" s="14"/>
      <c r="G12" s="14"/>
      <c r="H12" s="250"/>
      <c r="I12" s="223" t="s">
        <v>453</v>
      </c>
      <c r="J12" s="240"/>
      <c r="K12" s="240"/>
      <c r="L12" s="240"/>
      <c r="M12" s="240"/>
      <c r="N12" s="240"/>
      <c r="O12" s="240"/>
      <c r="P12" s="240"/>
      <c r="Q12" s="240"/>
      <c r="R12" s="240"/>
      <c r="S12" s="240"/>
      <c r="T12" s="240"/>
      <c r="U12" s="240"/>
      <c r="V12" s="240"/>
      <c r="W12" s="240"/>
      <c r="X12" s="240">
        <v>97.849748989293175</v>
      </c>
      <c r="Y12" s="240">
        <v>83.592138125746544</v>
      </c>
      <c r="Z12" s="240">
        <v>64.714551162939713</v>
      </c>
      <c r="AA12" s="240">
        <v>37.727158529436394</v>
      </c>
      <c r="AB12" s="240">
        <v>33.004836392334617</v>
      </c>
      <c r="AC12" s="240">
        <v>30.199362982187097</v>
      </c>
      <c r="AD12" s="240">
        <v>25.222181699522043</v>
      </c>
      <c r="AE12" s="240"/>
      <c r="AF12" s="240"/>
      <c r="AG12" s="240"/>
      <c r="AH12" s="240"/>
      <c r="AI12" s="240"/>
      <c r="AJ12" s="240"/>
      <c r="AK12" s="240"/>
      <c r="AL12" s="240"/>
      <c r="AM12" s="240"/>
      <c r="AN12" s="240"/>
      <c r="AO12" s="240"/>
      <c r="AP12" s="240"/>
      <c r="AQ12" s="240"/>
      <c r="AR12" s="240"/>
      <c r="AS12" s="240"/>
      <c r="AT12" s="240"/>
      <c r="AU12" s="240"/>
      <c r="AV12" s="240"/>
      <c r="AW12" s="240"/>
      <c r="AX12" s="240"/>
    </row>
    <row r="13" spans="1:50" s="223" customFormat="1" ht="18.5" x14ac:dyDescent="0.45">
      <c r="A13" s="157"/>
      <c r="B13" s="14"/>
      <c r="C13" s="14"/>
      <c r="D13" s="14"/>
      <c r="E13" s="14"/>
      <c r="F13" s="14"/>
      <c r="G13" s="14"/>
      <c r="H13" s="250"/>
      <c r="I13" s="223" t="s">
        <v>454</v>
      </c>
      <c r="J13" s="240"/>
      <c r="K13" s="240"/>
      <c r="L13" s="240"/>
      <c r="M13" s="240"/>
      <c r="N13" s="240"/>
      <c r="O13" s="240"/>
      <c r="P13" s="240"/>
      <c r="Q13" s="240"/>
      <c r="R13" s="240"/>
      <c r="S13" s="240"/>
      <c r="T13" s="240"/>
      <c r="U13" s="240"/>
      <c r="V13" s="240"/>
      <c r="W13" s="240"/>
      <c r="X13" s="240">
        <v>94.018223148106259</v>
      </c>
      <c r="Y13" s="240">
        <v>67.589986617781605</v>
      </c>
      <c r="Z13" s="240">
        <v>68.065511086793578</v>
      </c>
      <c r="AA13" s="240">
        <v>64.549198971072215</v>
      </c>
      <c r="AB13" s="240">
        <v>67.36897462091504</v>
      </c>
      <c r="AC13" s="240">
        <v>59.297753719193416</v>
      </c>
      <c r="AD13" s="240">
        <v>52.322272664218914</v>
      </c>
      <c r="AE13" s="240"/>
      <c r="AF13" s="240"/>
      <c r="AG13" s="240"/>
      <c r="AH13" s="240"/>
      <c r="AI13" s="240"/>
      <c r="AJ13" s="240"/>
      <c r="AK13" s="240"/>
      <c r="AL13" s="240"/>
      <c r="AM13" s="240"/>
      <c r="AN13" s="240"/>
      <c r="AO13" s="240"/>
      <c r="AP13" s="240"/>
      <c r="AQ13" s="240"/>
      <c r="AR13" s="240"/>
      <c r="AS13" s="240"/>
      <c r="AT13" s="240"/>
      <c r="AU13" s="240"/>
      <c r="AV13" s="240"/>
      <c r="AW13" s="240"/>
      <c r="AX13" s="240"/>
    </row>
    <row r="14" spans="1:50" s="223" customFormat="1" ht="18.5" x14ac:dyDescent="0.45">
      <c r="A14" s="157"/>
      <c r="B14" s="14"/>
      <c r="C14" s="14"/>
      <c r="D14" s="14"/>
      <c r="E14" s="14"/>
      <c r="F14" s="14"/>
      <c r="G14" s="14"/>
      <c r="H14" s="250"/>
    </row>
    <row r="15" spans="1:50" s="223" customFormat="1" ht="18.5" x14ac:dyDescent="0.45">
      <c r="A15" s="157"/>
      <c r="B15" s="14"/>
      <c r="C15" s="14"/>
      <c r="D15" s="14"/>
      <c r="E15" s="14"/>
      <c r="F15" s="14"/>
      <c r="G15" s="14"/>
      <c r="H15" s="250" t="s">
        <v>461</v>
      </c>
    </row>
    <row r="16" spans="1:50" s="240" customFormat="1" ht="18.5" x14ac:dyDescent="0.45">
      <c r="A16" s="157"/>
      <c r="B16" s="14"/>
      <c r="C16" s="14"/>
      <c r="D16" s="14"/>
      <c r="E16" s="14"/>
      <c r="F16" s="14"/>
      <c r="G16" s="14"/>
      <c r="H16" s="250"/>
      <c r="I16" s="223" t="s">
        <v>215</v>
      </c>
      <c r="J16" s="240">
        <v>140.9034054128669</v>
      </c>
      <c r="K16" s="240">
        <v>131.97682205350887</v>
      </c>
      <c r="L16" s="240">
        <v>126.74463160051324</v>
      </c>
      <c r="M16" s="240">
        <v>120.13114264462769</v>
      </c>
      <c r="N16" s="240">
        <v>109.8452452857275</v>
      </c>
      <c r="O16" s="240">
        <v>107.47054670447807</v>
      </c>
      <c r="P16" s="240">
        <v>95.503205673910415</v>
      </c>
      <c r="Q16" s="240">
        <v>88.624074975279441</v>
      </c>
      <c r="R16" s="240">
        <v>81.388029842259598</v>
      </c>
      <c r="S16" s="240">
        <v>77.341778620952439</v>
      </c>
      <c r="T16" s="240">
        <v>72.321079506084658</v>
      </c>
      <c r="U16" s="240">
        <v>68.540639707590131</v>
      </c>
      <c r="V16" s="240">
        <v>67.478231168772211</v>
      </c>
      <c r="W16" s="240">
        <v>61.469833947190807</v>
      </c>
      <c r="X16" s="240">
        <v>54.731493528661879</v>
      </c>
      <c r="Y16" s="240" t="e">
        <v>#N/A</v>
      </c>
      <c r="Z16" s="240" t="e">
        <v>#N/A</v>
      </c>
      <c r="AA16" s="240" t="e">
        <v>#N/A</v>
      </c>
      <c r="AB16" s="240" t="e">
        <v>#N/A</v>
      </c>
      <c r="AC16" s="240" t="e">
        <v>#N/A</v>
      </c>
      <c r="AD16" s="240" t="e">
        <v>#N/A</v>
      </c>
    </row>
    <row r="17" spans="1:217" s="240" customFormat="1" ht="18.5" x14ac:dyDescent="0.45">
      <c r="A17" s="157"/>
      <c r="B17" s="14"/>
      <c r="C17" s="14"/>
      <c r="D17" s="14"/>
      <c r="E17" s="14"/>
      <c r="F17" s="14"/>
      <c r="G17" s="14"/>
      <c r="H17" s="250"/>
      <c r="I17" s="223" t="s">
        <v>453</v>
      </c>
      <c r="X17" s="240">
        <v>46.595817129339245</v>
      </c>
      <c r="Y17" s="240">
        <v>41.4126500037979</v>
      </c>
      <c r="Z17" s="240">
        <v>30.154513252717727</v>
      </c>
      <c r="AA17" s="240">
        <v>26.032722675688913</v>
      </c>
      <c r="AB17" s="240">
        <v>21.465877045533627</v>
      </c>
      <c r="AC17" s="240">
        <v>19.608093880143397</v>
      </c>
      <c r="AD17" s="240">
        <v>17.428231279993128</v>
      </c>
    </row>
    <row r="18" spans="1:217" s="240" customFormat="1" ht="18.5" x14ac:dyDescent="0.45">
      <c r="A18" s="157"/>
      <c r="B18" s="14"/>
      <c r="C18" s="14"/>
      <c r="D18" s="14"/>
      <c r="E18" s="14"/>
      <c r="F18" s="14"/>
      <c r="G18" s="14"/>
      <c r="H18" s="250"/>
      <c r="I18" s="223" t="s">
        <v>454</v>
      </c>
      <c r="X18" s="240">
        <v>47.020737262667453</v>
      </c>
      <c r="Y18" s="240">
        <v>45.450493804155975</v>
      </c>
      <c r="Z18" s="240">
        <v>44.496344178849206</v>
      </c>
      <c r="AA18" s="240">
        <v>44.257569038087553</v>
      </c>
      <c r="AB18" s="240">
        <v>44.018793897325899</v>
      </c>
      <c r="AC18" s="240">
        <v>43.780018765916687</v>
      </c>
      <c r="AD18" s="240">
        <v>43.541243625155033</v>
      </c>
    </row>
    <row r="19" spans="1:217" s="223" customFormat="1" ht="18.5" x14ac:dyDescent="0.45">
      <c r="A19" s="157"/>
      <c r="B19" s="14"/>
      <c r="C19" s="14"/>
      <c r="D19" s="14"/>
      <c r="E19" s="14"/>
      <c r="F19" s="14"/>
      <c r="G19" s="14"/>
      <c r="H19" s="250"/>
    </row>
    <row r="20" spans="1:217" s="223" customFormat="1" ht="18.5" x14ac:dyDescent="0.45">
      <c r="A20" s="157"/>
      <c r="B20" s="14"/>
      <c r="C20" s="14"/>
      <c r="D20" s="14"/>
      <c r="E20" s="14"/>
      <c r="F20" s="14"/>
      <c r="G20" s="14"/>
      <c r="H20" s="250" t="s">
        <v>455</v>
      </c>
    </row>
    <row r="21" spans="1:217" s="223" customFormat="1" ht="18.5" x14ac:dyDescent="0.45">
      <c r="A21" s="157"/>
      <c r="B21" s="14"/>
      <c r="C21" s="14"/>
      <c r="D21" s="14"/>
      <c r="E21" s="14"/>
      <c r="F21" s="14"/>
      <c r="G21" s="14"/>
      <c r="H21" s="250"/>
      <c r="I21" s="223" t="s">
        <v>215</v>
      </c>
      <c r="J21" s="241">
        <v>4.4269968662182295E-2</v>
      </c>
      <c r="K21" s="241">
        <v>4.6865732718655344E-2</v>
      </c>
      <c r="L21" s="241">
        <v>7.6881331125044167E-2</v>
      </c>
      <c r="M21" s="241">
        <v>5.2777875822225172E-2</v>
      </c>
      <c r="N21" s="241">
        <v>4.2885792702032348E-2</v>
      </c>
      <c r="O21" s="241">
        <v>4.0403014251220615E-2</v>
      </c>
      <c r="P21" s="241">
        <v>2.2811058783428071E-2</v>
      </c>
      <c r="Q21" s="241">
        <v>2.6163117713389222E-2</v>
      </c>
      <c r="R21" s="241">
        <v>3.4029082083199096E-2</v>
      </c>
      <c r="S21" s="241">
        <v>4.8261280733829667E-2</v>
      </c>
      <c r="T21" s="241">
        <v>4.9925204435595373E-2</v>
      </c>
      <c r="U21" s="241">
        <v>6.9832821461527431E-2</v>
      </c>
      <c r="V21" s="241">
        <v>2.875049633248249E-2</v>
      </c>
      <c r="W21" s="241">
        <v>2.371883424200109E-2</v>
      </c>
      <c r="X21" s="241">
        <v>5.1126207112620774E-2</v>
      </c>
      <c r="Y21" s="241">
        <v>3.4614089815379431E-2</v>
      </c>
      <c r="Z21" s="241" t="e">
        <v>#N/A</v>
      </c>
      <c r="AA21" s="241" t="e">
        <v>#N/A</v>
      </c>
      <c r="AB21" s="241" t="e">
        <v>#N/A</v>
      </c>
      <c r="AC21" s="241" t="e">
        <v>#N/A</v>
      </c>
      <c r="AD21" s="241" t="e">
        <v>#N/A</v>
      </c>
      <c r="AE21" s="225"/>
      <c r="AF21" s="225"/>
      <c r="AG21" s="225"/>
      <c r="AH21" s="225"/>
      <c r="AI21" s="225"/>
      <c r="AJ21" s="225"/>
      <c r="AK21" s="225"/>
      <c r="AL21" s="225"/>
      <c r="AM21" s="225"/>
      <c r="AN21" s="225"/>
      <c r="AO21" s="225"/>
      <c r="AP21" s="225"/>
      <c r="AQ21" s="225"/>
      <c r="AR21" s="225"/>
      <c r="AS21" s="225"/>
      <c r="AT21" s="225"/>
      <c r="AU21" s="225"/>
      <c r="AV21" s="225"/>
      <c r="AW21" s="225"/>
      <c r="AX21" s="225"/>
      <c r="AY21" s="225"/>
      <c r="AZ21" s="225"/>
      <c r="BA21" s="225"/>
      <c r="BB21" s="225"/>
      <c r="BC21" s="225"/>
      <c r="BD21" s="225"/>
      <c r="BE21" s="225"/>
      <c r="BF21" s="225"/>
      <c r="BG21" s="225"/>
      <c r="BH21" s="225"/>
      <c r="BI21" s="225"/>
      <c r="BJ21" s="225"/>
      <c r="BK21" s="225"/>
      <c r="BL21" s="225"/>
      <c r="BM21" s="225"/>
      <c r="BN21" s="225"/>
      <c r="BO21" s="225"/>
      <c r="BP21" s="225"/>
      <c r="BQ21" s="225"/>
      <c r="BR21" s="225"/>
      <c r="BS21" s="225"/>
      <c r="BT21" s="225"/>
      <c r="BU21" s="225"/>
      <c r="BV21" s="225"/>
      <c r="BW21" s="225"/>
      <c r="BX21" s="225"/>
      <c r="BY21" s="225"/>
      <c r="BZ21" s="225"/>
      <c r="CA21" s="225"/>
      <c r="CB21" s="225"/>
      <c r="CC21" s="225"/>
      <c r="CD21" s="225"/>
      <c r="CE21" s="225"/>
      <c r="CF21" s="225"/>
      <c r="CG21" s="225"/>
      <c r="CH21" s="225"/>
      <c r="CI21" s="225"/>
      <c r="CJ21" s="225"/>
      <c r="CK21" s="225"/>
      <c r="CL21" s="225"/>
      <c r="CM21" s="225"/>
      <c r="CN21" s="225"/>
      <c r="CO21" s="225"/>
      <c r="CP21" s="225"/>
      <c r="CQ21" s="225"/>
      <c r="CR21" s="225"/>
      <c r="CS21" s="225"/>
      <c r="CT21" s="225"/>
      <c r="CU21" s="225"/>
      <c r="CV21" s="225"/>
      <c r="CW21" s="225"/>
      <c r="CX21" s="225"/>
      <c r="CY21" s="225"/>
      <c r="CZ21" s="225"/>
      <c r="DA21" s="225"/>
      <c r="DB21" s="225"/>
      <c r="DC21" s="225"/>
      <c r="DD21" s="225"/>
      <c r="DE21" s="225"/>
      <c r="DF21" s="225"/>
      <c r="DG21" s="225"/>
      <c r="DH21" s="225"/>
      <c r="DI21" s="225"/>
      <c r="DJ21" s="225"/>
      <c r="DK21" s="225"/>
      <c r="DL21" s="225"/>
      <c r="DM21" s="225"/>
      <c r="DN21" s="225"/>
      <c r="DO21" s="225"/>
      <c r="DP21" s="225"/>
      <c r="DQ21" s="225"/>
      <c r="DR21" s="225"/>
      <c r="DS21" s="225"/>
      <c r="DT21" s="225"/>
      <c r="DU21" s="225"/>
      <c r="DV21" s="225"/>
      <c r="DW21" s="225"/>
      <c r="DX21" s="225"/>
      <c r="DY21" s="225"/>
      <c r="DZ21" s="225"/>
      <c r="EA21" s="225"/>
      <c r="EB21" s="225"/>
      <c r="EC21" s="225"/>
      <c r="ED21" s="225"/>
      <c r="EE21" s="225"/>
      <c r="EF21" s="225"/>
      <c r="EG21" s="225"/>
      <c r="EH21" s="225"/>
      <c r="EI21" s="225"/>
      <c r="EJ21" s="225"/>
      <c r="EK21" s="225"/>
      <c r="EL21" s="225"/>
      <c r="EM21" s="225"/>
      <c r="EN21" s="225"/>
      <c r="EO21" s="225"/>
      <c r="EP21" s="225"/>
      <c r="EQ21" s="225"/>
      <c r="ER21" s="225"/>
      <c r="ES21" s="225"/>
      <c r="ET21" s="225"/>
      <c r="EU21" s="225"/>
      <c r="EV21" s="225"/>
      <c r="EW21" s="225"/>
      <c r="EX21" s="225"/>
      <c r="EY21" s="225"/>
      <c r="EZ21" s="225"/>
      <c r="FA21" s="225"/>
      <c r="FB21" s="225"/>
      <c r="FC21" s="225"/>
      <c r="FD21" s="225"/>
      <c r="FE21" s="225"/>
      <c r="FF21" s="225"/>
      <c r="FG21" s="225"/>
      <c r="FH21" s="225"/>
      <c r="FI21" s="225"/>
      <c r="FJ21" s="225"/>
      <c r="FK21" s="225"/>
      <c r="FL21" s="225"/>
      <c r="FM21" s="225"/>
      <c r="FN21" s="225"/>
      <c r="FO21" s="225"/>
      <c r="FP21" s="225"/>
      <c r="FQ21" s="225"/>
      <c r="FR21" s="225"/>
      <c r="FS21" s="225"/>
      <c r="FT21" s="225"/>
      <c r="FU21" s="225"/>
      <c r="FV21" s="225"/>
      <c r="FW21" s="225"/>
      <c r="FX21" s="225"/>
      <c r="FY21" s="225"/>
      <c r="FZ21" s="225"/>
      <c r="GA21" s="225"/>
      <c r="GB21" s="225"/>
      <c r="GC21" s="225"/>
      <c r="GD21" s="225"/>
      <c r="GE21" s="225"/>
      <c r="GF21" s="225"/>
      <c r="GG21" s="225"/>
      <c r="GH21" s="225"/>
      <c r="GI21" s="225"/>
      <c r="GJ21" s="225"/>
      <c r="GK21" s="225"/>
      <c r="GL21" s="225"/>
      <c r="GM21" s="225"/>
      <c r="GN21" s="225"/>
      <c r="GO21" s="225"/>
      <c r="GP21" s="225"/>
      <c r="GQ21" s="225"/>
      <c r="GR21" s="225"/>
      <c r="GS21" s="225"/>
      <c r="GT21" s="225"/>
      <c r="GU21" s="225"/>
      <c r="GV21" s="225"/>
      <c r="GW21" s="225"/>
      <c r="GX21" s="225"/>
      <c r="GY21" s="225"/>
      <c r="GZ21" s="225"/>
      <c r="HA21" s="225"/>
      <c r="HB21" s="225"/>
      <c r="HC21" s="225"/>
      <c r="HD21" s="225"/>
      <c r="HE21" s="225"/>
      <c r="HF21" s="225"/>
      <c r="HG21" s="225"/>
      <c r="HH21" s="225"/>
      <c r="HI21" s="225"/>
    </row>
    <row r="22" spans="1:217" s="223" customFormat="1" ht="18.5" x14ac:dyDescent="0.45">
      <c r="A22" s="157"/>
      <c r="B22" s="14"/>
      <c r="C22" s="14"/>
      <c r="D22" s="14"/>
      <c r="E22" s="14"/>
      <c r="F22" s="14"/>
      <c r="G22" s="14"/>
      <c r="H22" s="250"/>
      <c r="I22" s="223" t="s">
        <v>453</v>
      </c>
      <c r="J22" s="241"/>
      <c r="K22" s="241"/>
      <c r="L22" s="241"/>
      <c r="M22" s="241"/>
      <c r="N22" s="241"/>
      <c r="O22" s="241"/>
      <c r="P22" s="241"/>
      <c r="Q22" s="241"/>
      <c r="R22" s="241"/>
      <c r="S22" s="241"/>
      <c r="T22" s="241"/>
      <c r="U22" s="241"/>
      <c r="V22" s="241"/>
      <c r="W22" s="241"/>
      <c r="X22" s="241"/>
      <c r="Y22" s="241">
        <v>4.1351634791433292E-2</v>
      </c>
      <c r="Z22" s="241">
        <v>2.8067824738357575E-2</v>
      </c>
      <c r="AA22" s="241">
        <v>9.267956775313356E-3</v>
      </c>
      <c r="AB22" s="241">
        <v>8.957943367992131E-3</v>
      </c>
      <c r="AC22" s="241">
        <v>8.7034463335312635E-3</v>
      </c>
      <c r="AD22" s="241">
        <v>8.497124352958272E-3</v>
      </c>
      <c r="AE22" s="225"/>
      <c r="AF22" s="225"/>
      <c r="AG22" s="225"/>
      <c r="AH22" s="225"/>
      <c r="AI22" s="225"/>
      <c r="AJ22" s="225"/>
      <c r="AK22" s="225"/>
      <c r="AL22" s="225"/>
      <c r="AM22" s="225"/>
      <c r="AN22" s="225"/>
      <c r="AO22" s="225"/>
      <c r="AP22" s="225"/>
      <c r="AQ22" s="225"/>
      <c r="AR22" s="225"/>
      <c r="AS22" s="225"/>
      <c r="AT22" s="225"/>
      <c r="AU22" s="225"/>
      <c r="AV22" s="225"/>
      <c r="AW22" s="225"/>
      <c r="AX22" s="225"/>
      <c r="AY22" s="225"/>
      <c r="AZ22" s="225"/>
      <c r="BA22" s="225"/>
      <c r="BB22" s="225"/>
      <c r="BC22" s="225"/>
      <c r="BD22" s="225"/>
      <c r="BE22" s="225"/>
      <c r="BF22" s="225"/>
      <c r="BG22" s="225"/>
      <c r="BH22" s="225"/>
      <c r="BI22" s="225"/>
      <c r="BJ22" s="225"/>
      <c r="BK22" s="225"/>
      <c r="BL22" s="225"/>
      <c r="BM22" s="225"/>
      <c r="BN22" s="225"/>
      <c r="BO22" s="225"/>
      <c r="BP22" s="225"/>
      <c r="BQ22" s="225"/>
      <c r="BR22" s="225"/>
      <c r="BS22" s="225"/>
      <c r="BT22" s="225"/>
      <c r="BU22" s="225"/>
      <c r="BV22" s="225"/>
      <c r="BW22" s="225"/>
      <c r="BX22" s="225"/>
      <c r="BY22" s="225"/>
      <c r="BZ22" s="225"/>
      <c r="CA22" s="225"/>
      <c r="CB22" s="225"/>
      <c r="CC22" s="225"/>
      <c r="CD22" s="225"/>
      <c r="CE22" s="225"/>
      <c r="CF22" s="225"/>
      <c r="CG22" s="225"/>
      <c r="CH22" s="225"/>
      <c r="CI22" s="225"/>
      <c r="CJ22" s="225"/>
      <c r="CK22" s="225"/>
      <c r="CL22" s="225"/>
      <c r="CM22" s="225"/>
      <c r="CN22" s="225"/>
      <c r="CO22" s="225"/>
      <c r="CP22" s="225"/>
      <c r="CQ22" s="225"/>
      <c r="CR22" s="225"/>
      <c r="CS22" s="225"/>
      <c r="CT22" s="225"/>
      <c r="CU22" s="225"/>
      <c r="CV22" s="225"/>
      <c r="CW22" s="225"/>
      <c r="CX22" s="225"/>
      <c r="CY22" s="225"/>
      <c r="CZ22" s="225"/>
      <c r="DA22" s="225"/>
      <c r="DB22" s="225"/>
      <c r="DC22" s="225"/>
      <c r="DD22" s="225"/>
      <c r="DE22" s="225"/>
      <c r="DF22" s="225"/>
      <c r="DG22" s="225"/>
      <c r="DH22" s="225"/>
      <c r="DI22" s="225"/>
      <c r="DJ22" s="225"/>
      <c r="DK22" s="225"/>
      <c r="DL22" s="225"/>
      <c r="DM22" s="225"/>
      <c r="DN22" s="225"/>
      <c r="DO22" s="225"/>
      <c r="DP22" s="225"/>
      <c r="DQ22" s="225"/>
      <c r="DR22" s="225"/>
      <c r="DS22" s="225"/>
      <c r="DT22" s="225"/>
      <c r="DU22" s="225"/>
      <c r="DV22" s="225"/>
      <c r="DW22" s="225"/>
      <c r="DX22" s="225"/>
      <c r="DY22" s="225"/>
      <c r="DZ22" s="225"/>
      <c r="EA22" s="225"/>
      <c r="EB22" s="225"/>
      <c r="EC22" s="225"/>
      <c r="ED22" s="225"/>
      <c r="EE22" s="225"/>
      <c r="EF22" s="225"/>
      <c r="EG22" s="225"/>
      <c r="EH22" s="225"/>
      <c r="EI22" s="225"/>
      <c r="EJ22" s="225"/>
      <c r="EK22" s="225"/>
      <c r="EL22" s="225"/>
      <c r="EM22" s="225"/>
      <c r="EN22" s="225"/>
      <c r="EO22" s="225"/>
      <c r="EP22" s="225"/>
      <c r="EQ22" s="225"/>
      <c r="ER22" s="225"/>
      <c r="ES22" s="225"/>
      <c r="ET22" s="225"/>
      <c r="EU22" s="225"/>
      <c r="EV22" s="225"/>
      <c r="EW22" s="225"/>
      <c r="EX22" s="225"/>
      <c r="EY22" s="225"/>
      <c r="EZ22" s="225"/>
      <c r="FA22" s="225"/>
      <c r="FB22" s="225"/>
      <c r="FC22" s="225"/>
      <c r="FD22" s="225"/>
      <c r="FE22" s="225"/>
      <c r="FF22" s="225"/>
      <c r="FG22" s="225"/>
      <c r="FH22" s="225"/>
      <c r="FI22" s="225"/>
      <c r="FJ22" s="225"/>
      <c r="FK22" s="225"/>
      <c r="FL22" s="225"/>
      <c r="FM22" s="225"/>
      <c r="FN22" s="225"/>
      <c r="FO22" s="225"/>
      <c r="FP22" s="225"/>
      <c r="FQ22" s="225"/>
      <c r="FR22" s="225"/>
      <c r="FS22" s="225"/>
      <c r="FT22" s="225"/>
      <c r="FU22" s="225"/>
      <c r="FV22" s="225"/>
      <c r="FW22" s="225"/>
      <c r="FX22" s="225"/>
      <c r="FY22" s="225"/>
      <c r="FZ22" s="225"/>
      <c r="GA22" s="225"/>
      <c r="GB22" s="225"/>
      <c r="GC22" s="225"/>
      <c r="GD22" s="225"/>
      <c r="GE22" s="225"/>
      <c r="GF22" s="225"/>
      <c r="GG22" s="225"/>
      <c r="GH22" s="225"/>
      <c r="GI22" s="225"/>
      <c r="GJ22" s="225"/>
      <c r="GK22" s="225"/>
      <c r="GL22" s="225"/>
      <c r="GM22" s="225"/>
      <c r="GN22" s="225"/>
      <c r="GO22" s="225"/>
      <c r="GP22" s="225"/>
      <c r="GQ22" s="225"/>
      <c r="GR22" s="225"/>
      <c r="GS22" s="225"/>
      <c r="GT22" s="225"/>
      <c r="GU22" s="225"/>
      <c r="GV22" s="225"/>
      <c r="GW22" s="225"/>
      <c r="GX22" s="225"/>
      <c r="GY22" s="225"/>
      <c r="GZ22" s="225"/>
      <c r="HA22" s="225"/>
      <c r="HB22" s="225"/>
      <c r="HC22" s="225"/>
      <c r="HD22" s="225"/>
      <c r="HE22" s="225"/>
      <c r="HF22" s="225"/>
      <c r="HG22" s="225"/>
      <c r="HH22" s="225"/>
      <c r="HI22" s="225"/>
    </row>
    <row r="23" spans="1:217" s="223" customFormat="1" ht="18.5" x14ac:dyDescent="0.45">
      <c r="A23" s="157"/>
      <c r="B23" s="14"/>
      <c r="C23" s="14"/>
      <c r="D23" s="14"/>
      <c r="E23" s="14"/>
      <c r="F23" s="14"/>
      <c r="G23" s="14"/>
      <c r="H23" s="250"/>
      <c r="I23" s="223" t="s">
        <v>454</v>
      </c>
      <c r="J23" s="241"/>
      <c r="K23" s="241"/>
      <c r="L23" s="241"/>
      <c r="M23" s="241"/>
      <c r="N23" s="241"/>
      <c r="O23" s="241"/>
      <c r="P23" s="241"/>
      <c r="Q23" s="241"/>
      <c r="R23" s="241"/>
      <c r="S23" s="241"/>
      <c r="T23" s="241"/>
      <c r="U23" s="241"/>
      <c r="V23" s="241"/>
      <c r="W23" s="241"/>
      <c r="X23" s="241">
        <v>5.125538397814202E-2</v>
      </c>
      <c r="Y23" s="241">
        <v>2.372412538577174E-2</v>
      </c>
      <c r="Z23" s="241">
        <v>1.903846121265805E-2</v>
      </c>
      <c r="AA23" s="241">
        <v>1.7266535732240018E-2</v>
      </c>
      <c r="AB23" s="241">
        <v>1.8711666874940198E-2</v>
      </c>
      <c r="AC23" s="241">
        <v>7.6649933545370353E-3</v>
      </c>
      <c r="AD23" s="241">
        <v>6.6363361889695003E-3</v>
      </c>
      <c r="AE23" s="225"/>
      <c r="AF23" s="225"/>
      <c r="AG23" s="225"/>
      <c r="AH23" s="225"/>
      <c r="AI23" s="225"/>
      <c r="AJ23" s="225"/>
      <c r="AK23" s="225"/>
      <c r="AL23" s="225"/>
      <c r="AM23" s="225"/>
      <c r="AN23" s="225"/>
      <c r="AO23" s="225"/>
      <c r="AP23" s="225"/>
      <c r="AQ23" s="225"/>
      <c r="AR23" s="225"/>
      <c r="AS23" s="225"/>
      <c r="AT23" s="225"/>
      <c r="AU23" s="225"/>
      <c r="AV23" s="225"/>
      <c r="AW23" s="225"/>
      <c r="AX23" s="225"/>
      <c r="AY23" s="225"/>
      <c r="AZ23" s="225"/>
      <c r="BA23" s="225"/>
      <c r="BB23" s="225"/>
      <c r="BC23" s="225"/>
      <c r="BD23" s="225"/>
      <c r="BE23" s="225"/>
      <c r="BF23" s="225"/>
      <c r="BG23" s="225"/>
      <c r="BH23" s="225"/>
      <c r="BI23" s="225"/>
      <c r="BJ23" s="225"/>
      <c r="BK23" s="225"/>
      <c r="BL23" s="225"/>
      <c r="BM23" s="225"/>
      <c r="BN23" s="225"/>
      <c r="BO23" s="225"/>
      <c r="BP23" s="225"/>
      <c r="BQ23" s="225"/>
      <c r="BR23" s="225"/>
      <c r="BS23" s="225"/>
      <c r="BT23" s="225"/>
      <c r="BU23" s="225"/>
      <c r="BV23" s="225"/>
      <c r="BW23" s="225"/>
      <c r="BX23" s="225"/>
      <c r="BY23" s="225"/>
      <c r="BZ23" s="225"/>
      <c r="CA23" s="225"/>
      <c r="CB23" s="225"/>
      <c r="CC23" s="225"/>
      <c r="CD23" s="225"/>
      <c r="CE23" s="225"/>
      <c r="CF23" s="225"/>
      <c r="CG23" s="225"/>
      <c r="CH23" s="225"/>
      <c r="CI23" s="225"/>
      <c r="CJ23" s="225"/>
      <c r="CK23" s="225"/>
      <c r="CL23" s="225"/>
      <c r="CM23" s="225"/>
      <c r="CN23" s="225"/>
      <c r="CO23" s="225"/>
      <c r="CP23" s="225"/>
      <c r="CQ23" s="225"/>
      <c r="CR23" s="225"/>
      <c r="CS23" s="225"/>
      <c r="CT23" s="225"/>
      <c r="CU23" s="225"/>
      <c r="CV23" s="225"/>
      <c r="CW23" s="225"/>
      <c r="CX23" s="225"/>
      <c r="CY23" s="225"/>
      <c r="CZ23" s="225"/>
      <c r="DA23" s="225"/>
      <c r="DB23" s="225"/>
      <c r="DC23" s="225"/>
      <c r="DD23" s="225"/>
      <c r="DE23" s="225"/>
      <c r="DF23" s="225"/>
      <c r="DG23" s="225"/>
      <c r="DH23" s="225"/>
      <c r="DI23" s="225"/>
      <c r="DJ23" s="225"/>
      <c r="DK23" s="225"/>
      <c r="DL23" s="225"/>
      <c r="DM23" s="225"/>
      <c r="DN23" s="225"/>
      <c r="DO23" s="225"/>
      <c r="DP23" s="225"/>
      <c r="DQ23" s="225"/>
      <c r="DR23" s="225"/>
      <c r="DS23" s="225"/>
      <c r="DT23" s="225"/>
      <c r="DU23" s="225"/>
      <c r="DV23" s="225"/>
      <c r="DW23" s="225"/>
      <c r="DX23" s="225"/>
      <c r="DY23" s="225"/>
      <c r="DZ23" s="225"/>
      <c r="EA23" s="225"/>
      <c r="EB23" s="225"/>
      <c r="EC23" s="225"/>
      <c r="ED23" s="225"/>
      <c r="EE23" s="225"/>
      <c r="EF23" s="225"/>
      <c r="EG23" s="225"/>
      <c r="EH23" s="225"/>
      <c r="EI23" s="225"/>
      <c r="EJ23" s="225"/>
      <c r="EK23" s="225"/>
      <c r="EL23" s="225"/>
      <c r="EM23" s="225"/>
      <c r="EN23" s="225"/>
      <c r="EO23" s="225"/>
      <c r="EP23" s="225"/>
      <c r="EQ23" s="225"/>
      <c r="ER23" s="225"/>
      <c r="ES23" s="225"/>
      <c r="ET23" s="225"/>
      <c r="EU23" s="225"/>
      <c r="EV23" s="225"/>
      <c r="EW23" s="225"/>
      <c r="EX23" s="225"/>
      <c r="EY23" s="225"/>
      <c r="EZ23" s="225"/>
      <c r="FA23" s="225"/>
      <c r="FB23" s="225"/>
      <c r="FC23" s="225"/>
      <c r="FD23" s="225"/>
      <c r="FE23" s="225"/>
      <c r="FF23" s="225"/>
      <c r="FG23" s="225"/>
      <c r="FH23" s="225"/>
      <c r="FI23" s="225"/>
      <c r="FJ23" s="225"/>
      <c r="FK23" s="225"/>
      <c r="FL23" s="225"/>
      <c r="FM23" s="225"/>
      <c r="FN23" s="225"/>
      <c r="FO23" s="225"/>
      <c r="FP23" s="225"/>
      <c r="FQ23" s="225"/>
      <c r="FR23" s="225"/>
      <c r="FS23" s="225"/>
      <c r="FT23" s="225"/>
      <c r="FU23" s="225"/>
      <c r="FV23" s="225"/>
      <c r="FW23" s="225"/>
      <c r="FX23" s="225"/>
      <c r="FY23" s="225"/>
      <c r="FZ23" s="225"/>
      <c r="GA23" s="225"/>
      <c r="GB23" s="225"/>
      <c r="GC23" s="225"/>
      <c r="GD23" s="225"/>
      <c r="GE23" s="225"/>
      <c r="GF23" s="225"/>
      <c r="GG23" s="225"/>
      <c r="GH23" s="225"/>
      <c r="GI23" s="225"/>
      <c r="GJ23" s="225"/>
      <c r="GK23" s="225"/>
      <c r="GL23" s="225"/>
      <c r="GM23" s="225"/>
      <c r="GN23" s="225"/>
      <c r="GO23" s="225"/>
      <c r="GP23" s="225"/>
      <c r="GQ23" s="225"/>
      <c r="GR23" s="225"/>
      <c r="GS23" s="225"/>
      <c r="GT23" s="225"/>
      <c r="GU23" s="225"/>
      <c r="GV23" s="225"/>
      <c r="GW23" s="225"/>
      <c r="GX23" s="225"/>
      <c r="GY23" s="225"/>
      <c r="GZ23" s="225"/>
      <c r="HA23" s="225"/>
      <c r="HB23" s="225"/>
      <c r="HC23" s="225"/>
      <c r="HD23" s="225"/>
      <c r="HE23" s="225"/>
      <c r="HF23" s="225"/>
      <c r="HG23" s="225"/>
      <c r="HH23" s="225"/>
      <c r="HI23" s="225"/>
    </row>
    <row r="24" spans="1:217" s="223" customFormat="1" ht="18.5" x14ac:dyDescent="0.45">
      <c r="A24" s="157"/>
      <c r="B24" s="14"/>
      <c r="C24" s="14"/>
      <c r="D24" s="14"/>
      <c r="E24" s="14"/>
      <c r="F24" s="14"/>
      <c r="G24" s="14"/>
      <c r="H24" s="250"/>
    </row>
    <row r="25" spans="1:217" s="223" customFormat="1" ht="18.5" x14ac:dyDescent="0.45">
      <c r="A25" s="157"/>
      <c r="B25" s="14"/>
      <c r="C25" s="14"/>
      <c r="D25" s="14"/>
      <c r="E25" s="14"/>
      <c r="F25" s="14"/>
      <c r="G25" s="14"/>
      <c r="H25" s="250" t="s">
        <v>456</v>
      </c>
    </row>
    <row r="26" spans="1:217" s="223" customFormat="1" ht="18.5" x14ac:dyDescent="0.45">
      <c r="A26" s="157"/>
      <c r="B26" s="14"/>
      <c r="C26" s="14"/>
      <c r="D26" s="14"/>
      <c r="E26" s="14"/>
      <c r="F26" s="14"/>
      <c r="G26" s="14"/>
      <c r="H26" s="250"/>
      <c r="I26" s="223" t="s">
        <v>215</v>
      </c>
      <c r="J26" s="241">
        <v>0.21113386239487397</v>
      </c>
      <c r="K26" s="241">
        <v>0.18029388682258737</v>
      </c>
      <c r="L26" s="241">
        <v>0.19084850743795961</v>
      </c>
      <c r="M26" s="241">
        <v>0.19032388299861472</v>
      </c>
      <c r="N26" s="241">
        <v>0.15320718535637914</v>
      </c>
      <c r="O26" s="241">
        <v>0.14651689082703395</v>
      </c>
      <c r="P26" s="241">
        <v>0.12431155691176354</v>
      </c>
      <c r="Q26" s="241">
        <v>0.15070347336159937</v>
      </c>
      <c r="R26" s="241">
        <v>0.12165229517218897</v>
      </c>
      <c r="S26" s="241">
        <v>0.12339095710256794</v>
      </c>
      <c r="T26" s="241">
        <v>0.13724063297162181</v>
      </c>
      <c r="U26" s="241">
        <v>0.10757330416149957</v>
      </c>
      <c r="V26" s="241">
        <v>9.9148343607698572E-2</v>
      </c>
      <c r="W26" s="241">
        <v>9.4437854713011318E-2</v>
      </c>
      <c r="X26" s="241">
        <v>9.3035143428134848E-2</v>
      </c>
      <c r="Y26" s="241">
        <v>8.0899633638820051E-2</v>
      </c>
      <c r="Z26" s="241" t="e">
        <v>#N/A</v>
      </c>
      <c r="AA26" s="241" t="e">
        <v>#N/A</v>
      </c>
      <c r="AB26" s="241" t="e">
        <v>#N/A</v>
      </c>
      <c r="AC26" s="241" t="e">
        <v>#N/A</v>
      </c>
      <c r="AD26" s="241" t="e">
        <v>#N/A</v>
      </c>
      <c r="AE26" s="241"/>
      <c r="AF26" s="241"/>
      <c r="AG26" s="241"/>
      <c r="AH26" s="241"/>
      <c r="AI26" s="241"/>
      <c r="AJ26" s="241"/>
      <c r="AK26" s="241"/>
      <c r="AL26" s="241"/>
      <c r="AM26" s="241"/>
      <c r="AN26" s="241"/>
      <c r="AO26" s="241"/>
      <c r="AP26" s="241"/>
      <c r="AQ26" s="241"/>
      <c r="AR26" s="241"/>
      <c r="AS26" s="241"/>
      <c r="AT26" s="241"/>
      <c r="AU26" s="241"/>
      <c r="AV26" s="241"/>
      <c r="AW26" s="241"/>
      <c r="AX26" s="241"/>
    </row>
    <row r="27" spans="1:217" s="223" customFormat="1" ht="18.5" x14ac:dyDescent="0.45">
      <c r="A27" s="157"/>
      <c r="B27" s="14"/>
      <c r="C27" s="14"/>
      <c r="D27" s="14"/>
      <c r="E27" s="14"/>
      <c r="F27" s="14"/>
      <c r="G27" s="14"/>
      <c r="H27" s="250"/>
      <c r="I27" s="223" t="s">
        <v>453</v>
      </c>
      <c r="J27" s="241"/>
      <c r="K27" s="241"/>
      <c r="L27" s="241"/>
      <c r="M27" s="241"/>
      <c r="N27" s="241"/>
      <c r="O27" s="241"/>
      <c r="P27" s="241"/>
      <c r="Q27" s="241"/>
      <c r="R27" s="241"/>
      <c r="S27" s="241"/>
      <c r="T27" s="241"/>
      <c r="U27" s="241"/>
      <c r="V27" s="241"/>
      <c r="W27" s="241"/>
      <c r="X27" s="241">
        <v>0.11217735128170954</v>
      </c>
      <c r="Y27" s="241">
        <v>0.10392007818438484</v>
      </c>
      <c r="Z27" s="241">
        <v>9.4786527412913005E-2</v>
      </c>
      <c r="AA27" s="241">
        <v>5.9773050833263543E-2</v>
      </c>
      <c r="AB27" s="241">
        <v>5.1804035048667464E-2</v>
      </c>
      <c r="AC27" s="241">
        <v>4.6557351264205106E-2</v>
      </c>
      <c r="AD27" s="241">
        <v>3.7315008541758642E-2</v>
      </c>
      <c r="AE27" s="241"/>
      <c r="AF27" s="241"/>
      <c r="AG27" s="241"/>
      <c r="AH27" s="241"/>
      <c r="AI27" s="241"/>
      <c r="AJ27" s="241"/>
      <c r="AK27" s="241"/>
      <c r="AL27" s="241"/>
      <c r="AM27" s="241"/>
      <c r="AN27" s="241"/>
      <c r="AO27" s="241"/>
      <c r="AP27" s="241"/>
      <c r="AQ27" s="241"/>
      <c r="AR27" s="241"/>
      <c r="AS27" s="241"/>
      <c r="AT27" s="241"/>
      <c r="AU27" s="241"/>
      <c r="AV27" s="241"/>
      <c r="AW27" s="241"/>
      <c r="AX27" s="241"/>
    </row>
    <row r="28" spans="1:217" s="223" customFormat="1" ht="18.5" x14ac:dyDescent="0.45">
      <c r="A28" s="157"/>
      <c r="B28" s="14"/>
      <c r="C28" s="14"/>
      <c r="D28" s="14"/>
      <c r="E28" s="14"/>
      <c r="F28" s="14"/>
      <c r="G28" s="14"/>
      <c r="H28" s="250"/>
      <c r="I28" s="223" t="s">
        <v>454</v>
      </c>
      <c r="J28" s="241"/>
      <c r="K28" s="241"/>
      <c r="L28" s="241"/>
      <c r="M28" s="241"/>
      <c r="N28" s="241"/>
      <c r="O28" s="241"/>
      <c r="P28" s="241"/>
      <c r="Q28" s="241"/>
      <c r="R28" s="241"/>
      <c r="S28" s="241"/>
      <c r="T28" s="241"/>
      <c r="U28" s="241"/>
      <c r="V28" s="241"/>
      <c r="W28" s="241"/>
      <c r="X28" s="241">
        <v>9.3267014794010686E-2</v>
      </c>
      <c r="Y28" s="241">
        <v>9.9185859196113932E-2</v>
      </c>
      <c r="Z28" s="241">
        <v>9.740455387967413E-2</v>
      </c>
      <c r="AA28" s="241">
        <v>9.0008893916287872E-2</v>
      </c>
      <c r="AB28" s="241">
        <v>9.3314753821586396E-2</v>
      </c>
      <c r="AC28" s="241">
        <v>0.10947395685695972</v>
      </c>
      <c r="AD28" s="241">
        <v>9.6951449302251441E-2</v>
      </c>
      <c r="AE28" s="241"/>
      <c r="AF28" s="241"/>
      <c r="AG28" s="241"/>
      <c r="AH28" s="241"/>
      <c r="AI28" s="241"/>
      <c r="AJ28" s="241"/>
      <c r="AK28" s="241"/>
      <c r="AL28" s="241"/>
      <c r="AM28" s="241"/>
      <c r="AN28" s="241"/>
      <c r="AO28" s="241"/>
      <c r="AP28" s="241"/>
      <c r="AQ28" s="241"/>
      <c r="AR28" s="241"/>
      <c r="AS28" s="241"/>
      <c r="AT28" s="241"/>
      <c r="AU28" s="241"/>
      <c r="AV28" s="241"/>
      <c r="AW28" s="241"/>
      <c r="AX28" s="241"/>
    </row>
    <row r="29" spans="1:217" s="223" customFormat="1" ht="18.5" x14ac:dyDescent="0.45">
      <c r="A29" s="157"/>
      <c r="B29" s="14"/>
      <c r="C29" s="14"/>
      <c r="D29" s="14"/>
      <c r="E29" s="14"/>
      <c r="F29" s="14"/>
      <c r="G29" s="14"/>
      <c r="H29" s="250"/>
    </row>
    <row r="30" spans="1:217" s="223" customFormat="1" ht="18.5" x14ac:dyDescent="0.45">
      <c r="A30" s="157"/>
      <c r="B30" s="14"/>
      <c r="C30" s="14"/>
      <c r="D30" s="14"/>
      <c r="E30" s="14"/>
      <c r="F30" s="14"/>
      <c r="G30" s="14"/>
      <c r="H30" s="250" t="s">
        <v>362</v>
      </c>
    </row>
    <row r="31" spans="1:217" s="223" customFormat="1" ht="18.5" x14ac:dyDescent="0.45">
      <c r="A31" s="157"/>
      <c r="B31" s="14"/>
      <c r="C31" s="14"/>
      <c r="D31" s="14"/>
      <c r="E31" s="14"/>
      <c r="F31" s="14"/>
      <c r="G31" s="14"/>
      <c r="H31" s="250"/>
      <c r="I31" s="223" t="s">
        <v>215</v>
      </c>
      <c r="J31" s="240">
        <v>40578.09182841899</v>
      </c>
      <c r="K31" s="240">
        <v>40335.573775927776</v>
      </c>
      <c r="L31" s="240">
        <v>39986.416384202406</v>
      </c>
      <c r="M31" s="240">
        <v>39453.481042510641</v>
      </c>
      <c r="N31" s="240">
        <v>40292.4217132497</v>
      </c>
      <c r="O31" s="240">
        <v>40836.647237257981</v>
      </c>
      <c r="P31" s="240">
        <v>40325.92941438128</v>
      </c>
      <c r="Q31" s="240">
        <v>40149.12806582667</v>
      </c>
      <c r="R31" s="240">
        <v>40385.171616892905</v>
      </c>
      <c r="S31" s="240">
        <v>40843.213883441837</v>
      </c>
      <c r="T31" s="240">
        <v>40035.301321268598</v>
      </c>
      <c r="U31" s="240">
        <v>40158.825153584439</v>
      </c>
      <c r="V31" s="240">
        <v>39838.152742157785</v>
      </c>
      <c r="W31" s="240">
        <v>39883.463176215941</v>
      </c>
      <c r="X31" s="240">
        <v>39990.583412100736</v>
      </c>
      <c r="Y31" s="240">
        <v>40264.224468767126</v>
      </c>
      <c r="Z31" s="240" t="e">
        <v>#N/A</v>
      </c>
      <c r="AA31" s="240" t="e">
        <v>#N/A</v>
      </c>
      <c r="AB31" s="240" t="e">
        <v>#N/A</v>
      </c>
      <c r="AC31" s="240" t="e">
        <v>#N/A</v>
      </c>
      <c r="AD31" s="240" t="e">
        <v>#N/A</v>
      </c>
    </row>
    <row r="32" spans="1:217" s="223" customFormat="1" ht="18.5" x14ac:dyDescent="0.45">
      <c r="A32" s="157"/>
      <c r="B32" s="14"/>
      <c r="C32" s="14"/>
      <c r="D32" s="14"/>
      <c r="E32" s="14"/>
      <c r="F32" s="14"/>
      <c r="G32" s="14"/>
      <c r="H32" s="250"/>
      <c r="I32" s="223" t="s">
        <v>453</v>
      </c>
      <c r="J32" s="240"/>
      <c r="K32" s="240"/>
      <c r="L32" s="240"/>
      <c r="M32" s="240"/>
      <c r="N32" s="240"/>
      <c r="O32" s="240"/>
      <c r="P32" s="240"/>
      <c r="Q32" s="240"/>
      <c r="R32" s="240"/>
      <c r="S32" s="240"/>
      <c r="T32" s="240"/>
      <c r="U32" s="240"/>
      <c r="V32" s="240"/>
      <c r="W32" s="240"/>
      <c r="X32" s="240">
        <v>41012.896004421134</v>
      </c>
      <c r="Y32" s="240">
        <v>41972.298241976758</v>
      </c>
      <c r="Z32" s="240">
        <v>42706.686083896515</v>
      </c>
      <c r="AA32" s="240">
        <v>43576.178354083437</v>
      </c>
      <c r="AB32" s="240">
        <v>45099.442146876347</v>
      </c>
      <c r="AC32" s="240">
        <v>46436.17530046028</v>
      </c>
      <c r="AD32" s="240">
        <v>47576.24902108455</v>
      </c>
    </row>
    <row r="33" spans="1:30" s="223" customFormat="1" ht="18.5" x14ac:dyDescent="0.45">
      <c r="A33" s="157"/>
      <c r="B33" s="14"/>
      <c r="C33" s="14"/>
      <c r="D33" s="14"/>
      <c r="E33" s="14"/>
      <c r="F33" s="14"/>
      <c r="G33" s="14"/>
      <c r="H33" s="250"/>
      <c r="I33" s="223" t="s">
        <v>454</v>
      </c>
      <c r="J33" s="240"/>
      <c r="K33" s="240"/>
      <c r="L33" s="240"/>
      <c r="M33" s="240"/>
      <c r="N33" s="240"/>
      <c r="O33" s="240"/>
      <c r="P33" s="240"/>
      <c r="Q33" s="240"/>
      <c r="R33" s="240"/>
      <c r="S33" s="240"/>
      <c r="T33" s="240"/>
      <c r="U33" s="240"/>
      <c r="V33" s="240"/>
      <c r="W33" s="240"/>
      <c r="X33" s="240">
        <v>39954.985390580747</v>
      </c>
      <c r="Y33" s="240">
        <v>40912.566525509421</v>
      </c>
      <c r="Z33" s="240">
        <v>41386.487501159805</v>
      </c>
      <c r="AA33" s="240">
        <v>42062.403396615373</v>
      </c>
      <c r="AB33" s="240">
        <v>42404.76570298455</v>
      </c>
      <c r="AC33" s="240">
        <v>43171.055192431311</v>
      </c>
      <c r="AD33" s="240">
        <v>43619.294170627662</v>
      </c>
    </row>
    <row r="34" spans="1:30" s="223" customFormat="1" ht="18.5" x14ac:dyDescent="0.45">
      <c r="A34" s="157"/>
      <c r="B34" s="14"/>
      <c r="C34" s="14"/>
      <c r="D34" s="14"/>
      <c r="E34" s="14"/>
      <c r="F34" s="14"/>
      <c r="G34" s="14"/>
      <c r="H34" s="250"/>
    </row>
    <row r="35" spans="1:30" s="223" customFormat="1" ht="18.5" x14ac:dyDescent="0.45">
      <c r="A35" s="157"/>
      <c r="B35" s="14"/>
      <c r="C35" s="14"/>
      <c r="D35" s="14"/>
      <c r="E35" s="14"/>
      <c r="F35" s="14"/>
      <c r="G35" s="14"/>
      <c r="H35" s="250" t="s">
        <v>457</v>
      </c>
    </row>
    <row r="36" spans="1:30" s="223" customFormat="1" ht="18.5" x14ac:dyDescent="0.45">
      <c r="A36" s="157"/>
      <c r="B36" s="14"/>
      <c r="C36" s="14"/>
      <c r="D36" s="14"/>
      <c r="E36" s="14"/>
      <c r="F36" s="14"/>
      <c r="G36" s="14"/>
      <c r="H36" s="250"/>
      <c r="I36" s="223" t="s">
        <v>215</v>
      </c>
      <c r="J36" s="20">
        <v>0.7432374953275166</v>
      </c>
      <c r="K36" s="20">
        <v>0.77172280801422199</v>
      </c>
      <c r="L36" s="20">
        <v>0.73137173292603819</v>
      </c>
      <c r="M36" s="20">
        <v>0.75577428352390696</v>
      </c>
      <c r="N36" s="20">
        <v>0.80272363877480502</v>
      </c>
      <c r="O36" s="20">
        <v>0.81191707486420128</v>
      </c>
      <c r="P36" s="20">
        <v>0.85161769885453498</v>
      </c>
      <c r="Q36" s="20">
        <v>0.82193324823596958</v>
      </c>
      <c r="R36" s="20">
        <v>0.84293279290464618</v>
      </c>
      <c r="S36" s="20">
        <v>0.82722286638345155</v>
      </c>
      <c r="T36" s="20">
        <v>0.81161727710407172</v>
      </c>
      <c r="U36" s="20">
        <v>0.82100081161861183</v>
      </c>
      <c r="V36" s="20">
        <v>0.87102890349040996</v>
      </c>
      <c r="W36" s="20">
        <v>0.88098678299102173</v>
      </c>
      <c r="X36" s="20">
        <v>0.85466741585871042</v>
      </c>
      <c r="Y36" s="20">
        <v>0.8826146733393383</v>
      </c>
      <c r="Z36" s="20" t="e">
        <v>#N/A</v>
      </c>
      <c r="AA36" s="20" t="e">
        <v>#N/A</v>
      </c>
      <c r="AB36" s="20" t="e">
        <v>#N/A</v>
      </c>
      <c r="AC36" s="20" t="e">
        <v>#N/A</v>
      </c>
      <c r="AD36" s="20" t="e">
        <v>#N/A</v>
      </c>
    </row>
    <row r="37" spans="1:30" s="223" customFormat="1" ht="18.5" x14ac:dyDescent="0.45">
      <c r="A37" s="157"/>
      <c r="B37" s="14"/>
      <c r="C37" s="14"/>
      <c r="D37" s="14"/>
      <c r="E37" s="14"/>
      <c r="F37" s="14"/>
      <c r="G37" s="14"/>
      <c r="H37" s="250"/>
      <c r="I37" s="223" t="s">
        <v>453</v>
      </c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>
        <v>0.85841747639999999</v>
      </c>
      <c r="Y37" s="20">
        <v>0.87793069440000004</v>
      </c>
      <c r="Z37" s="20">
        <v>0.90088359389999995</v>
      </c>
      <c r="AA37" s="20">
        <v>0.94992742720000001</v>
      </c>
      <c r="AB37" s="20">
        <v>0.95660145320000001</v>
      </c>
      <c r="AC37" s="20">
        <v>0.96177257400000005</v>
      </c>
      <c r="AD37" s="20">
        <v>0.96831094159999997</v>
      </c>
    </row>
    <row r="38" spans="1:30" s="223" customFormat="1" ht="18.5" x14ac:dyDescent="0.45">
      <c r="A38" s="157"/>
      <c r="B38" s="14"/>
      <c r="C38" s="14"/>
      <c r="D38" s="14"/>
      <c r="E38" s="14"/>
      <c r="F38" s="14"/>
      <c r="G38" s="14"/>
      <c r="H38" s="250"/>
      <c r="I38" s="223" t="s">
        <v>454</v>
      </c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>
        <v>0.87653561717826034</v>
      </c>
      <c r="Y38" s="20">
        <v>0.899726768669593</v>
      </c>
      <c r="Z38" s="20">
        <v>0.90106191220866982</v>
      </c>
      <c r="AA38" s="20">
        <v>0.90856599629726031</v>
      </c>
      <c r="AB38" s="20">
        <v>0.9035392831078386</v>
      </c>
      <c r="AC38" s="20">
        <v>0.89798766829422594</v>
      </c>
      <c r="AD38" s="20">
        <v>0.91179067491188681</v>
      </c>
    </row>
    <row r="39" spans="1:30" s="223" customFormat="1" ht="18.5" x14ac:dyDescent="0.45">
      <c r="A39" s="157"/>
      <c r="B39" s="14"/>
      <c r="C39" s="14"/>
      <c r="D39" s="14"/>
      <c r="E39" s="14"/>
      <c r="F39" s="14"/>
      <c r="G39" s="14"/>
      <c r="H39" s="250"/>
    </row>
    <row r="40" spans="1:30" s="223" customFormat="1" ht="18.5" x14ac:dyDescent="0.45">
      <c r="A40" s="157"/>
      <c r="B40" s="14"/>
      <c r="C40" s="14"/>
      <c r="D40" s="14"/>
      <c r="E40" s="14"/>
      <c r="F40" s="14"/>
      <c r="G40" s="14"/>
      <c r="H40" s="250" t="s">
        <v>458</v>
      </c>
    </row>
    <row r="41" spans="1:30" s="223" customFormat="1" ht="18.5" x14ac:dyDescent="0.45">
      <c r="A41" s="157"/>
      <c r="B41" s="14"/>
      <c r="C41" s="14"/>
      <c r="D41" s="14"/>
      <c r="E41" s="14"/>
      <c r="F41" s="14"/>
      <c r="G41" s="14"/>
      <c r="H41" s="250"/>
      <c r="I41" s="223" t="s">
        <v>215</v>
      </c>
      <c r="J41" s="20">
        <v>0.29299999999999998</v>
      </c>
      <c r="K41" s="20">
        <v>0.3</v>
      </c>
      <c r="L41" s="20">
        <v>0.28399999999999997</v>
      </c>
      <c r="M41" s="20">
        <v>0.27900000000000003</v>
      </c>
      <c r="N41" s="20">
        <v>0.28599999999999998</v>
      </c>
      <c r="O41" s="20">
        <v>0.29099999999999998</v>
      </c>
      <c r="P41" s="20">
        <v>0.29899999999999999</v>
      </c>
      <c r="Q41" s="20">
        <v>0.28199999999999997</v>
      </c>
      <c r="R41" s="20">
        <v>0.28499999999999998</v>
      </c>
      <c r="S41" s="20">
        <v>0.27700000000000002</v>
      </c>
      <c r="T41" s="20">
        <v>0.28299999999999997</v>
      </c>
      <c r="U41" s="20">
        <v>0.28799999999999998</v>
      </c>
      <c r="V41" s="20">
        <v>0.30399999999999999</v>
      </c>
      <c r="W41" s="20">
        <v>0.29699999999999999</v>
      </c>
      <c r="X41" s="20">
        <v>0.29799999999999999</v>
      </c>
      <c r="Y41" s="20" t="e">
        <v>#N/A</v>
      </c>
      <c r="Z41" s="20" t="e">
        <v>#N/A</v>
      </c>
      <c r="AA41" s="20" t="e">
        <v>#N/A</v>
      </c>
      <c r="AB41" s="20" t="e">
        <v>#N/A</v>
      </c>
      <c r="AC41" s="20" t="e">
        <v>#N/A</v>
      </c>
      <c r="AD41" s="20" t="e">
        <v>#N/A</v>
      </c>
    </row>
    <row r="42" spans="1:30" s="223" customFormat="1" ht="18.5" x14ac:dyDescent="0.45">
      <c r="A42" s="157"/>
      <c r="B42" s="14"/>
      <c r="C42" s="14"/>
      <c r="D42" s="14"/>
      <c r="E42" s="14"/>
      <c r="F42" s="14"/>
      <c r="G42" s="14"/>
      <c r="H42" s="250"/>
    </row>
    <row r="43" spans="1:30" s="223" customFormat="1" ht="18.5" x14ac:dyDescent="0.45">
      <c r="A43" s="157"/>
      <c r="B43" s="14"/>
      <c r="C43" s="14"/>
      <c r="D43" s="14"/>
      <c r="E43" s="14"/>
      <c r="F43" s="14"/>
      <c r="G43" s="14"/>
      <c r="H43" s="250" t="s">
        <v>459</v>
      </c>
    </row>
    <row r="44" spans="1:30" s="223" customFormat="1" ht="18.5" x14ac:dyDescent="0.45">
      <c r="A44" s="157"/>
      <c r="B44" s="14"/>
      <c r="C44" s="14"/>
      <c r="D44" s="14"/>
      <c r="E44" s="14"/>
      <c r="F44" s="14"/>
      <c r="G44" s="14"/>
      <c r="H44" s="250"/>
      <c r="I44" s="223" t="s">
        <v>215</v>
      </c>
      <c r="J44" s="239">
        <v>6700.0303455863541</v>
      </c>
      <c r="K44" s="239">
        <v>6860.074203683992</v>
      </c>
      <c r="L44" s="239">
        <v>6900.6065392451483</v>
      </c>
      <c r="M44" s="239">
        <v>6991.5570000000007</v>
      </c>
      <c r="N44" s="239">
        <v>7194.1720000000014</v>
      </c>
      <c r="O44" s="239">
        <v>7240.9050000000007</v>
      </c>
      <c r="P44" s="239">
        <v>7249.1850000000004</v>
      </c>
      <c r="Q44" s="239">
        <v>7267.0090000000009</v>
      </c>
      <c r="R44" s="239">
        <v>7311.9580000000005</v>
      </c>
      <c r="S44" s="239">
        <v>7343.8910000000005</v>
      </c>
      <c r="T44" s="239">
        <v>7466.2439999999997</v>
      </c>
      <c r="U44" s="239">
        <v>7735.6129999999994</v>
      </c>
      <c r="V44" s="239">
        <v>7858.6390000000001</v>
      </c>
      <c r="W44" s="239">
        <v>8172.4069999999992</v>
      </c>
      <c r="X44" s="239">
        <v>8729.1479999999992</v>
      </c>
      <c r="Y44" s="239" t="e">
        <v>#N/A</v>
      </c>
      <c r="Z44" s="239" t="e">
        <v>#N/A</v>
      </c>
      <c r="AA44" s="239" t="e">
        <v>#N/A</v>
      </c>
      <c r="AB44" s="239" t="e">
        <v>#N/A</v>
      </c>
      <c r="AC44" s="239" t="e">
        <v>#N/A</v>
      </c>
      <c r="AD44" s="239" t="e">
        <v>#N/A</v>
      </c>
    </row>
    <row r="45" spans="1:30" s="223" customFormat="1" ht="18.5" x14ac:dyDescent="0.45">
      <c r="A45" s="157"/>
      <c r="B45" s="14"/>
      <c r="C45" s="14"/>
      <c r="D45" s="14"/>
      <c r="E45" s="14"/>
      <c r="F45" s="14"/>
      <c r="G45" s="14"/>
      <c r="H45" s="250"/>
    </row>
    <row r="46" spans="1:30" s="223" customFormat="1" ht="18.5" x14ac:dyDescent="0.45">
      <c r="A46" s="157"/>
      <c r="B46" s="14"/>
      <c r="C46" s="14"/>
      <c r="D46" s="14"/>
      <c r="E46" s="14"/>
      <c r="F46" s="14"/>
      <c r="G46" s="14"/>
      <c r="H46" s="250" t="s">
        <v>363</v>
      </c>
    </row>
    <row r="47" spans="1:30" s="223" customFormat="1" ht="18.5" x14ac:dyDescent="0.45">
      <c r="A47" s="157"/>
      <c r="B47" s="14"/>
      <c r="C47" s="14"/>
      <c r="D47" s="14"/>
      <c r="E47" s="14"/>
      <c r="F47" s="14"/>
      <c r="G47" s="14"/>
      <c r="H47" s="250"/>
      <c r="I47" s="223" t="s">
        <v>215</v>
      </c>
      <c r="J47" s="242">
        <v>41.135833333333331</v>
      </c>
      <c r="K47" s="242">
        <v>42.595833333333331</v>
      </c>
      <c r="L47" s="242">
        <v>45.903333333333336</v>
      </c>
      <c r="M47" s="242">
        <v>52.576666666666661</v>
      </c>
      <c r="N47" s="242">
        <v>55.881666666666661</v>
      </c>
      <c r="O47" s="242">
        <v>56.672499999999992</v>
      </c>
      <c r="P47" s="242">
        <v>55.239166666666655</v>
      </c>
      <c r="Q47" s="242">
        <v>56.831666666666656</v>
      </c>
      <c r="R47" s="242">
        <v>59.084999999999987</v>
      </c>
      <c r="S47" s="242">
        <v>58.923333333333325</v>
      </c>
      <c r="T47" s="242">
        <v>57.726666666666667</v>
      </c>
      <c r="U47" s="242">
        <v>56.51583333333334</v>
      </c>
      <c r="V47" s="242">
        <v>60.858333333333327</v>
      </c>
      <c r="W47" s="242">
        <v>60.019166666666671</v>
      </c>
      <c r="X47" s="242">
        <v>56.317499999999995</v>
      </c>
      <c r="Y47" s="242">
        <v>51.841666666666669</v>
      </c>
      <c r="Z47" s="242">
        <v>49.583333333333336</v>
      </c>
      <c r="AA47" s="242">
        <v>48.511666666666663</v>
      </c>
      <c r="AB47" s="242">
        <v>48.480833333333322</v>
      </c>
      <c r="AC47" s="242">
        <v>46.319999999999993</v>
      </c>
      <c r="AD47" s="242">
        <v>50.310833333333335</v>
      </c>
    </row>
    <row r="48" spans="1:30" s="221" customFormat="1" ht="18.5" x14ac:dyDescent="0.45">
      <c r="A48" s="157"/>
      <c r="B48" s="14"/>
      <c r="C48" s="14"/>
      <c r="D48" s="14"/>
      <c r="E48" s="14"/>
      <c r="F48" s="14"/>
      <c r="G48" s="14"/>
      <c r="H48" s="251"/>
    </row>
    <row r="49" spans="1:213" s="158" customFormat="1" x14ac:dyDescent="0.35">
      <c r="A49" s="204" t="s">
        <v>75</v>
      </c>
      <c r="B49" s="158" t="s">
        <v>98</v>
      </c>
      <c r="H49" s="232"/>
    </row>
    <row r="50" spans="1:213" s="223" customFormat="1" ht="18.5" x14ac:dyDescent="0.45">
      <c r="A50" s="157"/>
      <c r="B50" s="14"/>
      <c r="C50" s="14"/>
      <c r="D50" s="14"/>
      <c r="E50" s="14"/>
      <c r="F50" s="14"/>
      <c r="G50" s="14"/>
      <c r="H50" s="250"/>
      <c r="J50" s="222">
        <v>2010</v>
      </c>
      <c r="K50" s="222">
        <v>2011</v>
      </c>
      <c r="L50" s="222">
        <v>2012</v>
      </c>
      <c r="M50" s="222">
        <v>2013</v>
      </c>
      <c r="N50" s="222">
        <v>2014</v>
      </c>
      <c r="O50" s="222">
        <v>2015</v>
      </c>
      <c r="P50" s="222">
        <v>2016</v>
      </c>
      <c r="Q50" s="222">
        <v>2017</v>
      </c>
      <c r="R50" s="222">
        <v>2018</v>
      </c>
      <c r="S50" s="222">
        <v>2019</v>
      </c>
      <c r="T50" s="222">
        <v>2020</v>
      </c>
      <c r="U50" s="222">
        <v>2021</v>
      </c>
      <c r="V50" s="222">
        <v>2022</v>
      </c>
      <c r="W50" s="222">
        <v>2023</v>
      </c>
      <c r="X50" s="222">
        <v>2024</v>
      </c>
      <c r="Y50" s="222">
        <v>2025</v>
      </c>
      <c r="Z50" s="222">
        <v>2026</v>
      </c>
      <c r="AA50" s="222">
        <v>2027</v>
      </c>
      <c r="AB50" s="222">
        <v>2028</v>
      </c>
      <c r="AC50" s="222">
        <v>2029</v>
      </c>
      <c r="AD50" s="222">
        <v>2030</v>
      </c>
      <c r="AE50" s="223">
        <v>2018</v>
      </c>
      <c r="AF50" s="223">
        <v>2019</v>
      </c>
      <c r="AG50" s="223">
        <v>2020</v>
      </c>
      <c r="AH50" s="223">
        <v>2021</v>
      </c>
      <c r="AI50" s="223">
        <v>2022</v>
      </c>
      <c r="AJ50" s="223">
        <v>2023</v>
      </c>
      <c r="AK50" s="223">
        <v>2024</v>
      </c>
      <c r="AL50" s="223">
        <v>2025</v>
      </c>
      <c r="AM50" s="223">
        <v>2026</v>
      </c>
      <c r="AN50" s="223">
        <v>2027</v>
      </c>
      <c r="AO50" s="223">
        <v>2028</v>
      </c>
      <c r="AP50" s="223">
        <v>2029</v>
      </c>
      <c r="AQ50" s="223">
        <v>2030</v>
      </c>
    </row>
    <row r="51" spans="1:213" s="223" customFormat="1" ht="18.5" x14ac:dyDescent="0.45">
      <c r="A51" s="157"/>
      <c r="B51" s="14"/>
      <c r="C51" s="14"/>
      <c r="D51" s="14"/>
      <c r="E51" s="14"/>
      <c r="F51" s="14"/>
      <c r="G51" s="14"/>
      <c r="H51" s="250" t="s">
        <v>462</v>
      </c>
    </row>
    <row r="52" spans="1:213" s="223" customFormat="1" ht="18.5" x14ac:dyDescent="0.45">
      <c r="A52" s="157"/>
      <c r="B52" s="14"/>
      <c r="C52" s="14"/>
      <c r="D52" s="14"/>
      <c r="E52" s="14"/>
      <c r="F52" s="14"/>
      <c r="G52" s="14"/>
      <c r="H52" s="250"/>
      <c r="I52" s="223" t="s">
        <v>215</v>
      </c>
      <c r="J52" s="243">
        <v>1.2432759323688696</v>
      </c>
      <c r="K52" s="243">
        <v>1.2105001669316118</v>
      </c>
      <c r="L52" s="243">
        <v>1.2951608736475835</v>
      </c>
      <c r="M52" s="243">
        <v>1.281861089396731</v>
      </c>
      <c r="N52" s="243">
        <v>1.3517100899192758</v>
      </c>
      <c r="O52" s="243">
        <v>1.4235997198851151</v>
      </c>
      <c r="P52" s="243">
        <v>1.3748576593398172</v>
      </c>
      <c r="Q52" s="243">
        <v>1.4445598334367613</v>
      </c>
      <c r="R52" s="243">
        <v>1.3980311318078569</v>
      </c>
      <c r="S52" s="243">
        <v>1.5731207883334239</v>
      </c>
      <c r="T52" s="243">
        <v>1.5037343414054054</v>
      </c>
      <c r="U52" s="243">
        <v>1.5183111413549848</v>
      </c>
      <c r="V52" s="243">
        <v>1.6445842356146998</v>
      </c>
      <c r="W52" s="243">
        <v>1.5314826374697021</v>
      </c>
      <c r="X52" s="243">
        <v>1.462328236289929</v>
      </c>
      <c r="Y52" s="243">
        <v>1.2951608736475835</v>
      </c>
      <c r="Z52" s="243">
        <v>1.281861089396731</v>
      </c>
      <c r="AA52" s="243">
        <v>1.3517100899192758</v>
      </c>
      <c r="AB52" s="243">
        <v>1.4235997198851151</v>
      </c>
      <c r="AC52" s="243">
        <v>1.3748576593398172</v>
      </c>
      <c r="AD52" s="243">
        <v>1.4445598334367613</v>
      </c>
      <c r="AE52" s="243">
        <v>1.3980311318078569</v>
      </c>
      <c r="AF52" s="243">
        <v>1.5731207883334239</v>
      </c>
      <c r="AG52" s="243">
        <v>1.5037343414054054</v>
      </c>
      <c r="AH52" s="243">
        <v>1.5183111413549848</v>
      </c>
      <c r="AI52" s="243">
        <v>1.6445842356146998</v>
      </c>
      <c r="AJ52" s="239">
        <v>1.5314826374697021</v>
      </c>
      <c r="AK52" s="239">
        <v>1.462328236289929</v>
      </c>
      <c r="AL52" s="239" t="e">
        <v>#N/A</v>
      </c>
      <c r="AM52" s="239" t="e">
        <v>#N/A</v>
      </c>
      <c r="AN52" s="239" t="e">
        <v>#N/A</v>
      </c>
      <c r="AO52" s="239" t="e">
        <v>#N/A</v>
      </c>
      <c r="AP52" s="239" t="e">
        <v>#N/A</v>
      </c>
      <c r="AQ52" s="239" t="e">
        <v>#N/A</v>
      </c>
      <c r="AR52" s="239"/>
      <c r="AS52" s="239"/>
      <c r="AT52" s="239"/>
      <c r="AU52" s="239"/>
      <c r="AV52" s="239"/>
      <c r="AW52" s="239"/>
      <c r="AX52" s="239"/>
      <c r="AY52" s="239"/>
      <c r="AZ52" s="239"/>
      <c r="BA52" s="239"/>
      <c r="BB52" s="239"/>
      <c r="BC52" s="239"/>
      <c r="BD52" s="239"/>
      <c r="BE52" s="239"/>
      <c r="BF52" s="239"/>
      <c r="BG52" s="239"/>
      <c r="BH52" s="239"/>
      <c r="BI52" s="239"/>
      <c r="BJ52" s="239"/>
      <c r="BK52" s="239"/>
      <c r="BL52" s="239"/>
      <c r="BM52" s="239"/>
      <c r="BN52" s="239"/>
      <c r="BO52" s="239"/>
      <c r="BP52" s="239"/>
      <c r="BQ52" s="239"/>
      <c r="BR52" s="239"/>
      <c r="BS52" s="239"/>
      <c r="BT52" s="239"/>
      <c r="BU52" s="239"/>
      <c r="BV52" s="239"/>
      <c r="BW52" s="239"/>
      <c r="BX52" s="239"/>
      <c r="BY52" s="239"/>
      <c r="BZ52" s="239"/>
      <c r="CA52" s="239"/>
      <c r="CB52" s="239"/>
      <c r="CC52" s="239"/>
      <c r="CD52" s="239"/>
      <c r="CE52" s="239"/>
      <c r="CF52" s="239"/>
      <c r="CG52" s="239"/>
      <c r="CH52" s="239"/>
      <c r="CI52" s="239"/>
      <c r="CJ52" s="239"/>
      <c r="CK52" s="239"/>
      <c r="CL52" s="239"/>
      <c r="CM52" s="239"/>
      <c r="CN52" s="239"/>
      <c r="CO52" s="239"/>
      <c r="CP52" s="239"/>
      <c r="CQ52" s="239"/>
      <c r="CR52" s="239"/>
      <c r="CS52" s="239"/>
      <c r="CT52" s="239"/>
      <c r="CU52" s="239"/>
      <c r="CV52" s="239"/>
      <c r="CW52" s="239"/>
      <c r="CX52" s="239"/>
      <c r="CY52" s="239"/>
      <c r="CZ52" s="239"/>
      <c r="DA52" s="239"/>
      <c r="DB52" s="239"/>
      <c r="DC52" s="239"/>
      <c r="DD52" s="239"/>
      <c r="DE52" s="239"/>
      <c r="DF52" s="239"/>
      <c r="DG52" s="239"/>
      <c r="DH52" s="239"/>
      <c r="DI52" s="239"/>
      <c r="DJ52" s="239"/>
      <c r="DK52" s="239"/>
      <c r="DL52" s="239"/>
      <c r="DM52" s="239"/>
      <c r="DN52" s="239"/>
      <c r="DO52" s="239"/>
      <c r="DP52" s="239"/>
      <c r="DQ52" s="239"/>
      <c r="DR52" s="239"/>
      <c r="DS52" s="239"/>
      <c r="DT52" s="239"/>
      <c r="DU52" s="239"/>
      <c r="DV52" s="239"/>
      <c r="DW52" s="239"/>
      <c r="DX52" s="239"/>
      <c r="DY52" s="239"/>
      <c r="DZ52" s="239"/>
      <c r="EA52" s="239"/>
      <c r="EB52" s="239"/>
      <c r="EC52" s="239"/>
      <c r="ED52" s="239"/>
      <c r="EE52" s="239"/>
      <c r="EF52" s="239"/>
      <c r="EG52" s="239"/>
      <c r="EH52" s="239"/>
      <c r="EI52" s="239"/>
      <c r="EJ52" s="239"/>
      <c r="EK52" s="239"/>
      <c r="EL52" s="239"/>
      <c r="EM52" s="239"/>
      <c r="EN52" s="239"/>
      <c r="EO52" s="239"/>
      <c r="EP52" s="239"/>
      <c r="EQ52" s="239"/>
      <c r="ER52" s="239"/>
      <c r="ES52" s="239"/>
      <c r="ET52" s="239"/>
      <c r="EU52" s="239"/>
      <c r="EV52" s="239"/>
      <c r="EW52" s="239"/>
      <c r="EX52" s="239"/>
      <c r="EY52" s="239"/>
      <c r="EZ52" s="239"/>
      <c r="FA52" s="239"/>
      <c r="FB52" s="239"/>
      <c r="FC52" s="239"/>
      <c r="FD52" s="239"/>
      <c r="FE52" s="239"/>
      <c r="FF52" s="239"/>
      <c r="FG52" s="239"/>
      <c r="FH52" s="239"/>
      <c r="FI52" s="239"/>
      <c r="FJ52" s="239"/>
      <c r="FK52" s="239"/>
      <c r="FL52" s="239"/>
      <c r="FM52" s="239"/>
      <c r="FN52" s="239"/>
      <c r="FO52" s="239"/>
      <c r="FP52" s="239"/>
      <c r="FQ52" s="239"/>
      <c r="FR52" s="239"/>
      <c r="FS52" s="239"/>
      <c r="FT52" s="239"/>
      <c r="FU52" s="239"/>
      <c r="FV52" s="239"/>
      <c r="FW52" s="239"/>
      <c r="FX52" s="239"/>
      <c r="FY52" s="239"/>
      <c r="FZ52" s="239"/>
      <c r="GA52" s="239"/>
      <c r="GB52" s="239"/>
      <c r="GC52" s="239"/>
      <c r="GD52" s="239"/>
      <c r="GE52" s="239"/>
      <c r="GF52" s="239"/>
      <c r="GG52" s="239"/>
      <c r="GH52" s="239"/>
      <c r="GI52" s="239"/>
      <c r="GJ52" s="239"/>
      <c r="GK52" s="239"/>
      <c r="GL52" s="239"/>
      <c r="GM52" s="239"/>
      <c r="GN52" s="239"/>
      <c r="GO52" s="239"/>
      <c r="GP52" s="239"/>
      <c r="GQ52" s="239"/>
      <c r="GR52" s="239"/>
      <c r="GS52" s="239"/>
      <c r="GT52" s="239"/>
      <c r="GU52" s="239"/>
      <c r="GV52" s="239"/>
      <c r="GW52" s="239"/>
      <c r="GX52" s="239"/>
      <c r="GY52" s="239"/>
      <c r="GZ52" s="239"/>
      <c r="HA52" s="239"/>
      <c r="HB52" s="239"/>
      <c r="HC52" s="239"/>
      <c r="HD52" s="239"/>
      <c r="HE52" s="239"/>
    </row>
    <row r="53" spans="1:213" s="223" customFormat="1" ht="18.5" x14ac:dyDescent="0.45">
      <c r="A53" s="157"/>
      <c r="B53" s="14"/>
      <c r="C53" s="14"/>
      <c r="D53" s="14"/>
      <c r="E53" s="14"/>
      <c r="F53" s="14"/>
      <c r="G53" s="14"/>
      <c r="H53" s="250"/>
      <c r="J53" s="243"/>
      <c r="K53" s="243"/>
      <c r="L53" s="243"/>
      <c r="M53" s="243"/>
      <c r="N53" s="243"/>
      <c r="O53" s="243"/>
      <c r="P53" s="243"/>
      <c r="Q53" s="243"/>
      <c r="R53" s="243"/>
      <c r="S53" s="243"/>
      <c r="T53" s="243"/>
      <c r="U53" s="243"/>
      <c r="V53" s="243"/>
      <c r="W53" s="243"/>
      <c r="X53" s="243"/>
      <c r="Y53" s="243"/>
      <c r="Z53" s="243"/>
      <c r="AA53" s="243"/>
      <c r="AB53" s="243"/>
      <c r="AC53" s="243"/>
      <c r="AD53" s="243"/>
      <c r="AE53" s="243"/>
      <c r="AF53" s="243"/>
      <c r="AG53" s="243"/>
      <c r="AH53" s="243"/>
      <c r="AI53" s="243"/>
      <c r="AJ53" s="239"/>
      <c r="AK53" s="239"/>
      <c r="AL53" s="239"/>
      <c r="AM53" s="239"/>
      <c r="AN53" s="239"/>
      <c r="AO53" s="239"/>
      <c r="AP53" s="239"/>
      <c r="AQ53" s="239"/>
      <c r="AR53" s="239"/>
      <c r="AS53" s="239"/>
      <c r="AT53" s="239"/>
      <c r="AU53" s="239"/>
      <c r="AV53" s="239"/>
      <c r="AW53" s="239"/>
      <c r="AX53" s="239"/>
      <c r="AY53" s="239"/>
      <c r="AZ53" s="239"/>
      <c r="BA53" s="239"/>
      <c r="BB53" s="239"/>
      <c r="BC53" s="239"/>
      <c r="BD53" s="239"/>
      <c r="BE53" s="239"/>
      <c r="BF53" s="239"/>
      <c r="BG53" s="239"/>
      <c r="BH53" s="239"/>
      <c r="BI53" s="239"/>
      <c r="BJ53" s="239"/>
      <c r="BK53" s="239"/>
      <c r="BL53" s="239"/>
      <c r="BM53" s="239"/>
      <c r="BN53" s="239"/>
      <c r="BO53" s="239"/>
      <c r="BP53" s="239"/>
      <c r="BQ53" s="239"/>
      <c r="BR53" s="239"/>
      <c r="BS53" s="239"/>
      <c r="BT53" s="239"/>
      <c r="BU53" s="239"/>
      <c r="BV53" s="239"/>
      <c r="BW53" s="239"/>
      <c r="BX53" s="239"/>
      <c r="BY53" s="239"/>
      <c r="BZ53" s="239"/>
      <c r="CA53" s="239"/>
      <c r="CB53" s="239"/>
      <c r="CC53" s="239"/>
      <c r="CD53" s="239"/>
      <c r="CE53" s="239"/>
      <c r="CF53" s="239"/>
      <c r="CG53" s="239"/>
      <c r="CH53" s="239"/>
      <c r="CI53" s="239"/>
      <c r="CJ53" s="239"/>
      <c r="CK53" s="239"/>
      <c r="CL53" s="239"/>
      <c r="CM53" s="239"/>
      <c r="CN53" s="239"/>
      <c r="CO53" s="239"/>
      <c r="CP53" s="239"/>
      <c r="CQ53" s="239"/>
      <c r="CR53" s="239"/>
      <c r="CS53" s="239"/>
      <c r="CT53" s="239"/>
      <c r="CU53" s="239"/>
      <c r="CV53" s="239"/>
      <c r="CW53" s="239"/>
      <c r="CX53" s="239"/>
      <c r="CY53" s="239"/>
      <c r="CZ53" s="239"/>
      <c r="DA53" s="239"/>
      <c r="DB53" s="239"/>
      <c r="DC53" s="239"/>
      <c r="DD53" s="239"/>
      <c r="DE53" s="239"/>
      <c r="DF53" s="239"/>
      <c r="DG53" s="239"/>
      <c r="DH53" s="239"/>
      <c r="DI53" s="239"/>
      <c r="DJ53" s="239"/>
      <c r="DK53" s="239"/>
      <c r="DL53" s="239"/>
      <c r="DM53" s="239"/>
      <c r="DN53" s="239"/>
      <c r="DO53" s="239"/>
      <c r="DP53" s="239"/>
      <c r="DQ53" s="239"/>
      <c r="DR53" s="239"/>
      <c r="DS53" s="239"/>
      <c r="DT53" s="239"/>
      <c r="DU53" s="239"/>
      <c r="DV53" s="239"/>
      <c r="DW53" s="239"/>
      <c r="DX53" s="239"/>
      <c r="DY53" s="239"/>
      <c r="DZ53" s="239"/>
      <c r="EA53" s="239"/>
      <c r="EB53" s="239"/>
      <c r="EC53" s="239"/>
      <c r="ED53" s="239"/>
      <c r="EE53" s="239"/>
      <c r="EF53" s="239"/>
      <c r="EG53" s="239"/>
      <c r="EH53" s="239"/>
      <c r="EI53" s="239"/>
      <c r="EJ53" s="239"/>
      <c r="EK53" s="239"/>
      <c r="EL53" s="239"/>
      <c r="EM53" s="239"/>
      <c r="EN53" s="239"/>
      <c r="EO53" s="239"/>
      <c r="EP53" s="239"/>
      <c r="EQ53" s="239"/>
      <c r="ER53" s="239"/>
      <c r="ES53" s="239"/>
      <c r="ET53" s="239"/>
      <c r="EU53" s="239"/>
      <c r="EV53" s="239"/>
      <c r="EW53" s="239"/>
      <c r="EX53" s="239"/>
      <c r="EY53" s="239"/>
      <c r="EZ53" s="239"/>
      <c r="FA53" s="239"/>
      <c r="FB53" s="239"/>
      <c r="FC53" s="239"/>
      <c r="FD53" s="239"/>
      <c r="FE53" s="239"/>
      <c r="FF53" s="239"/>
      <c r="FG53" s="239"/>
      <c r="FH53" s="239"/>
      <c r="FI53" s="239"/>
      <c r="FJ53" s="239"/>
      <c r="FK53" s="239"/>
      <c r="FL53" s="239"/>
      <c r="FM53" s="239"/>
      <c r="FN53" s="239"/>
      <c r="FO53" s="239"/>
      <c r="FP53" s="239"/>
      <c r="FQ53" s="239"/>
      <c r="FR53" s="239"/>
      <c r="FS53" s="239"/>
      <c r="FT53" s="239"/>
      <c r="FU53" s="239"/>
      <c r="FV53" s="239"/>
      <c r="FW53" s="239"/>
      <c r="FX53" s="239"/>
      <c r="FY53" s="239"/>
      <c r="FZ53" s="239"/>
      <c r="GA53" s="239"/>
      <c r="GB53" s="239"/>
      <c r="GC53" s="239"/>
      <c r="GD53" s="239"/>
      <c r="GE53" s="239"/>
      <c r="GF53" s="239"/>
      <c r="GG53" s="239"/>
      <c r="GH53" s="239"/>
      <c r="GI53" s="239"/>
      <c r="GJ53" s="239"/>
      <c r="GK53" s="239"/>
      <c r="GL53" s="239"/>
      <c r="GM53" s="239"/>
      <c r="GN53" s="239"/>
      <c r="GO53" s="239"/>
      <c r="GP53" s="239"/>
      <c r="GQ53" s="239"/>
      <c r="GR53" s="239"/>
      <c r="GS53" s="239"/>
      <c r="GT53" s="239"/>
      <c r="GU53" s="239"/>
      <c r="GV53" s="239"/>
      <c r="GW53" s="239"/>
      <c r="GX53" s="239"/>
      <c r="GY53" s="239"/>
      <c r="GZ53" s="239"/>
      <c r="HA53" s="239"/>
      <c r="HB53" s="239"/>
      <c r="HC53" s="239"/>
      <c r="HD53" s="239"/>
      <c r="HE53" s="239"/>
    </row>
    <row r="54" spans="1:213" s="223" customFormat="1" ht="18.5" x14ac:dyDescent="0.45">
      <c r="A54" s="157"/>
      <c r="B54" s="14"/>
      <c r="C54" s="14"/>
      <c r="D54" s="14"/>
      <c r="E54" s="14"/>
      <c r="F54" s="14"/>
      <c r="G54" s="14"/>
      <c r="H54" s="250" t="s">
        <v>463</v>
      </c>
      <c r="J54" s="243"/>
      <c r="K54" s="243"/>
      <c r="L54" s="243"/>
      <c r="M54" s="243"/>
      <c r="N54" s="243"/>
      <c r="O54" s="243"/>
      <c r="P54" s="243"/>
      <c r="Q54" s="243"/>
      <c r="R54" s="243"/>
      <c r="S54" s="243"/>
      <c r="T54" s="243"/>
      <c r="U54" s="243"/>
      <c r="V54" s="243"/>
      <c r="W54" s="243"/>
      <c r="X54" s="243"/>
      <c r="Y54" s="243"/>
      <c r="Z54" s="243"/>
      <c r="AA54" s="243"/>
      <c r="AB54" s="243"/>
      <c r="AC54" s="243"/>
      <c r="AD54" s="243"/>
      <c r="AE54" s="243"/>
      <c r="AF54" s="243"/>
      <c r="AG54" s="243"/>
      <c r="AH54" s="243"/>
      <c r="AI54" s="243"/>
      <c r="AJ54" s="239"/>
      <c r="AK54" s="239"/>
      <c r="AL54" s="239"/>
      <c r="AM54" s="239"/>
      <c r="AN54" s="239"/>
      <c r="AO54" s="239"/>
      <c r="AP54" s="239"/>
      <c r="AQ54" s="239"/>
      <c r="AR54" s="239"/>
      <c r="AS54" s="239"/>
      <c r="AT54" s="239"/>
      <c r="AU54" s="239"/>
      <c r="AV54" s="239"/>
      <c r="AW54" s="239"/>
      <c r="AX54" s="239"/>
      <c r="AY54" s="239"/>
      <c r="AZ54" s="239"/>
      <c r="BA54" s="239"/>
      <c r="BB54" s="239"/>
      <c r="BC54" s="239"/>
      <c r="BD54" s="239"/>
      <c r="BE54" s="239"/>
      <c r="BF54" s="239"/>
      <c r="BG54" s="239"/>
      <c r="BH54" s="239"/>
      <c r="BI54" s="239"/>
      <c r="BJ54" s="239"/>
      <c r="BK54" s="239"/>
      <c r="BL54" s="239"/>
      <c r="BM54" s="239"/>
      <c r="BN54" s="239"/>
      <c r="BO54" s="239"/>
      <c r="BP54" s="239"/>
      <c r="BQ54" s="239"/>
      <c r="BR54" s="239"/>
      <c r="BS54" s="239"/>
      <c r="BT54" s="239"/>
      <c r="BU54" s="239"/>
      <c r="BV54" s="239"/>
      <c r="BW54" s="239"/>
      <c r="BX54" s="239"/>
      <c r="BY54" s="239"/>
      <c r="BZ54" s="239"/>
      <c r="CA54" s="239"/>
      <c r="CB54" s="239"/>
      <c r="CC54" s="239"/>
      <c r="CD54" s="239"/>
      <c r="CE54" s="239"/>
      <c r="CF54" s="239"/>
      <c r="CG54" s="239"/>
      <c r="CH54" s="239"/>
      <c r="CI54" s="239"/>
      <c r="CJ54" s="239"/>
      <c r="CK54" s="239"/>
      <c r="CL54" s="239"/>
      <c r="CM54" s="239"/>
      <c r="CN54" s="239"/>
      <c r="CO54" s="239"/>
      <c r="CP54" s="239"/>
      <c r="CQ54" s="239"/>
      <c r="CR54" s="239"/>
      <c r="CS54" s="239"/>
      <c r="CT54" s="239"/>
      <c r="CU54" s="239"/>
      <c r="CV54" s="239"/>
      <c r="CW54" s="239"/>
      <c r="CX54" s="239"/>
      <c r="CY54" s="239"/>
      <c r="CZ54" s="239"/>
      <c r="DA54" s="239"/>
      <c r="DB54" s="239"/>
      <c r="DC54" s="239"/>
      <c r="DD54" s="239"/>
      <c r="DE54" s="239"/>
      <c r="DF54" s="239"/>
      <c r="DG54" s="239"/>
      <c r="DH54" s="239"/>
      <c r="DI54" s="239"/>
      <c r="DJ54" s="239"/>
      <c r="DK54" s="239"/>
      <c r="DL54" s="239"/>
      <c r="DM54" s="239"/>
      <c r="DN54" s="239"/>
      <c r="DO54" s="239"/>
      <c r="DP54" s="239"/>
      <c r="DQ54" s="239"/>
      <c r="DR54" s="239"/>
      <c r="DS54" s="239"/>
      <c r="DT54" s="239"/>
      <c r="DU54" s="239"/>
      <c r="DV54" s="239"/>
      <c r="DW54" s="239"/>
      <c r="DX54" s="239"/>
      <c r="DY54" s="239"/>
      <c r="DZ54" s="239"/>
      <c r="EA54" s="239"/>
      <c r="EB54" s="239"/>
      <c r="EC54" s="239"/>
      <c r="ED54" s="239"/>
      <c r="EE54" s="239"/>
      <c r="EF54" s="239"/>
      <c r="EG54" s="239"/>
      <c r="EH54" s="239"/>
      <c r="EI54" s="239"/>
      <c r="EJ54" s="239"/>
      <c r="EK54" s="239"/>
      <c r="EL54" s="239"/>
      <c r="EM54" s="239"/>
      <c r="EN54" s="239"/>
      <c r="EO54" s="239"/>
      <c r="EP54" s="239"/>
      <c r="EQ54" s="239"/>
      <c r="ER54" s="239"/>
      <c r="ES54" s="239"/>
      <c r="ET54" s="239"/>
      <c r="EU54" s="239"/>
      <c r="EV54" s="239"/>
      <c r="EW54" s="239"/>
      <c r="EX54" s="239"/>
      <c r="EY54" s="239"/>
      <c r="EZ54" s="239"/>
      <c r="FA54" s="239"/>
      <c r="FB54" s="239"/>
      <c r="FC54" s="239"/>
      <c r="FD54" s="239"/>
      <c r="FE54" s="239"/>
      <c r="FF54" s="239"/>
      <c r="FG54" s="239"/>
      <c r="FH54" s="239"/>
      <c r="FI54" s="239"/>
      <c r="FJ54" s="239"/>
      <c r="FK54" s="239"/>
      <c r="FL54" s="239"/>
      <c r="FM54" s="239"/>
      <c r="FN54" s="239"/>
      <c r="FO54" s="239"/>
      <c r="FP54" s="239"/>
      <c r="FQ54" s="239"/>
      <c r="FR54" s="239"/>
      <c r="FS54" s="239"/>
      <c r="FT54" s="239"/>
      <c r="FU54" s="239"/>
      <c r="FV54" s="239"/>
      <c r="FW54" s="239"/>
      <c r="FX54" s="239"/>
      <c r="FY54" s="239"/>
      <c r="FZ54" s="239"/>
      <c r="GA54" s="239"/>
      <c r="GB54" s="239"/>
      <c r="GC54" s="239"/>
      <c r="GD54" s="239"/>
      <c r="GE54" s="239"/>
      <c r="GF54" s="239"/>
      <c r="GG54" s="239"/>
      <c r="GH54" s="239"/>
      <c r="GI54" s="239"/>
      <c r="GJ54" s="239"/>
      <c r="GK54" s="239"/>
      <c r="GL54" s="239"/>
      <c r="GM54" s="239"/>
      <c r="GN54" s="239"/>
      <c r="GO54" s="239"/>
      <c r="GP54" s="239"/>
      <c r="GQ54" s="239"/>
      <c r="GR54" s="239"/>
      <c r="GS54" s="239"/>
      <c r="GT54" s="239"/>
      <c r="GU54" s="239"/>
      <c r="GV54" s="239"/>
      <c r="GW54" s="239"/>
      <c r="GX54" s="239"/>
      <c r="GY54" s="239"/>
      <c r="GZ54" s="239"/>
      <c r="HA54" s="239"/>
      <c r="HB54" s="239"/>
      <c r="HC54" s="239"/>
      <c r="HD54" s="239"/>
      <c r="HE54" s="239"/>
    </row>
    <row r="55" spans="1:213" s="223" customFormat="1" ht="18.5" x14ac:dyDescent="0.45">
      <c r="A55" s="157"/>
      <c r="B55" s="14"/>
      <c r="C55" s="14"/>
      <c r="D55" s="14"/>
      <c r="E55" s="14"/>
      <c r="F55" s="14"/>
      <c r="G55" s="14"/>
      <c r="H55" s="250"/>
      <c r="I55" s="223" t="s">
        <v>215</v>
      </c>
      <c r="J55" s="243">
        <v>6.8459372719999996</v>
      </c>
      <c r="K55" s="243">
        <v>5.6500519479999998</v>
      </c>
      <c r="L55" s="243">
        <v>7.8681867130000001</v>
      </c>
      <c r="M55" s="243">
        <v>7.76494092757091</v>
      </c>
      <c r="N55" s="243">
        <v>8.88147399771651</v>
      </c>
      <c r="O55" s="243">
        <v>9.0128674666181006</v>
      </c>
      <c r="P55" s="243">
        <v>8.0864965683293502</v>
      </c>
      <c r="Q55" s="243">
        <v>8.0610161153201307</v>
      </c>
      <c r="R55" s="243">
        <v>8.5976993072081402</v>
      </c>
      <c r="S55" s="243">
        <v>8.5080329719951404</v>
      </c>
      <c r="T55" s="243">
        <v>7.87591256581171</v>
      </c>
      <c r="U55" s="243">
        <v>7.6653398256312002</v>
      </c>
      <c r="V55" s="243">
        <v>7.4476379273219999</v>
      </c>
      <c r="W55" s="243">
        <v>7.7241261338472</v>
      </c>
      <c r="X55" s="243">
        <v>7.7567004255722498</v>
      </c>
      <c r="Y55" s="243">
        <v>6.9562065099600296</v>
      </c>
      <c r="Z55" s="243"/>
      <c r="AA55" s="243"/>
      <c r="AB55" s="243"/>
      <c r="AC55" s="243"/>
      <c r="AD55" s="243"/>
      <c r="AE55" s="243"/>
      <c r="AF55" s="243"/>
      <c r="AG55" s="243"/>
      <c r="AH55" s="243"/>
      <c r="AI55" s="243"/>
      <c r="AJ55" s="239"/>
      <c r="AK55" s="239"/>
      <c r="AL55" s="239"/>
      <c r="AM55" s="239"/>
      <c r="AN55" s="239"/>
      <c r="AO55" s="239"/>
      <c r="AP55" s="239"/>
      <c r="AQ55" s="239"/>
      <c r="AR55" s="239"/>
      <c r="AS55" s="239"/>
      <c r="AT55" s="239"/>
      <c r="AU55" s="239"/>
      <c r="AV55" s="239"/>
      <c r="AW55" s="239"/>
      <c r="AX55" s="239"/>
      <c r="AY55" s="239"/>
      <c r="AZ55" s="239"/>
      <c r="BA55" s="239"/>
      <c r="BB55" s="239"/>
      <c r="BC55" s="239"/>
      <c r="BD55" s="239"/>
      <c r="BE55" s="239"/>
      <c r="BF55" s="239"/>
      <c r="BG55" s="239"/>
      <c r="BH55" s="239"/>
      <c r="BI55" s="239"/>
      <c r="BJ55" s="239"/>
      <c r="BK55" s="239"/>
      <c r="BL55" s="239"/>
      <c r="BM55" s="239"/>
      <c r="BN55" s="239"/>
      <c r="BO55" s="239"/>
      <c r="BP55" s="239"/>
      <c r="BQ55" s="239"/>
      <c r="BR55" s="239"/>
      <c r="BS55" s="239"/>
      <c r="BT55" s="239"/>
      <c r="BU55" s="239"/>
      <c r="BV55" s="239"/>
      <c r="BW55" s="239"/>
      <c r="BX55" s="239"/>
      <c r="BY55" s="239"/>
      <c r="BZ55" s="239"/>
      <c r="CA55" s="239"/>
      <c r="CB55" s="239"/>
      <c r="CC55" s="239"/>
      <c r="CD55" s="239"/>
      <c r="CE55" s="239"/>
      <c r="CF55" s="239"/>
      <c r="CG55" s="239"/>
      <c r="CH55" s="239"/>
      <c r="CI55" s="239"/>
      <c r="CJ55" s="239"/>
      <c r="CK55" s="239"/>
      <c r="CL55" s="239"/>
      <c r="CM55" s="239"/>
      <c r="CN55" s="239"/>
      <c r="CO55" s="239"/>
      <c r="CP55" s="239"/>
      <c r="CQ55" s="239"/>
      <c r="CR55" s="239"/>
      <c r="CS55" s="239"/>
      <c r="CT55" s="239"/>
      <c r="CU55" s="239"/>
      <c r="CV55" s="239"/>
      <c r="CW55" s="239"/>
      <c r="CX55" s="239"/>
      <c r="CY55" s="239"/>
      <c r="CZ55" s="239"/>
      <c r="DA55" s="239"/>
      <c r="DB55" s="239"/>
      <c r="DC55" s="239"/>
      <c r="DD55" s="239"/>
      <c r="DE55" s="239"/>
      <c r="DF55" s="239"/>
      <c r="DG55" s="239"/>
      <c r="DH55" s="239"/>
      <c r="DI55" s="239"/>
      <c r="DJ55" s="239"/>
      <c r="DK55" s="239"/>
      <c r="DL55" s="239"/>
      <c r="DM55" s="239"/>
      <c r="DN55" s="239"/>
      <c r="DO55" s="239"/>
      <c r="DP55" s="239"/>
      <c r="DQ55" s="239"/>
      <c r="DR55" s="239"/>
      <c r="DS55" s="239"/>
      <c r="DT55" s="239"/>
      <c r="DU55" s="239"/>
      <c r="DV55" s="239"/>
      <c r="DW55" s="239"/>
      <c r="DX55" s="239"/>
      <c r="DY55" s="239"/>
      <c r="DZ55" s="239"/>
      <c r="EA55" s="239"/>
      <c r="EB55" s="239"/>
      <c r="EC55" s="239"/>
      <c r="ED55" s="239"/>
      <c r="EE55" s="239"/>
      <c r="EF55" s="239"/>
      <c r="EG55" s="239"/>
      <c r="EH55" s="239"/>
      <c r="EI55" s="239"/>
      <c r="EJ55" s="239"/>
      <c r="EK55" s="239"/>
      <c r="EL55" s="239"/>
      <c r="EM55" s="239"/>
      <c r="EN55" s="239"/>
      <c r="EO55" s="239"/>
      <c r="EP55" s="239"/>
      <c r="EQ55" s="239"/>
      <c r="ER55" s="239"/>
      <c r="ES55" s="239"/>
      <c r="ET55" s="239"/>
      <c r="EU55" s="239"/>
      <c r="EV55" s="239"/>
      <c r="EW55" s="239"/>
      <c r="EX55" s="239"/>
      <c r="EY55" s="239"/>
      <c r="EZ55" s="239"/>
      <c r="FA55" s="239"/>
      <c r="FB55" s="239"/>
      <c r="FC55" s="239"/>
      <c r="FD55" s="239"/>
      <c r="FE55" s="239"/>
      <c r="FF55" s="239"/>
      <c r="FG55" s="239"/>
      <c r="FH55" s="239"/>
      <c r="FI55" s="239"/>
      <c r="FJ55" s="239"/>
      <c r="FK55" s="239"/>
      <c r="FL55" s="239"/>
      <c r="FM55" s="239"/>
      <c r="FN55" s="239"/>
      <c r="FO55" s="239"/>
      <c r="FP55" s="239"/>
      <c r="FQ55" s="239"/>
      <c r="FR55" s="239"/>
      <c r="FS55" s="239"/>
      <c r="FT55" s="239"/>
      <c r="FU55" s="239"/>
      <c r="FV55" s="239"/>
      <c r="FW55" s="239"/>
      <c r="FX55" s="239"/>
      <c r="FY55" s="239"/>
      <c r="FZ55" s="239"/>
      <c r="GA55" s="239"/>
      <c r="GB55" s="239"/>
      <c r="GC55" s="239"/>
      <c r="GD55" s="239"/>
      <c r="GE55" s="239"/>
      <c r="GF55" s="239"/>
      <c r="GG55" s="239"/>
      <c r="GH55" s="239"/>
      <c r="GI55" s="239"/>
      <c r="GJ55" s="239"/>
      <c r="GK55" s="239"/>
      <c r="GL55" s="239"/>
      <c r="GM55" s="239"/>
      <c r="GN55" s="239"/>
      <c r="GO55" s="239"/>
      <c r="GP55" s="239"/>
      <c r="GQ55" s="239"/>
      <c r="GR55" s="239"/>
      <c r="GS55" s="239"/>
      <c r="GT55" s="239"/>
      <c r="GU55" s="239"/>
      <c r="GV55" s="239"/>
      <c r="GW55" s="239"/>
      <c r="GX55" s="239"/>
      <c r="GY55" s="239"/>
      <c r="GZ55" s="239"/>
      <c r="HA55" s="239"/>
      <c r="HB55" s="239"/>
      <c r="HC55" s="239"/>
      <c r="HD55" s="239"/>
      <c r="HE55" s="239"/>
    </row>
    <row r="56" spans="1:213" s="223" customFormat="1" ht="18.5" x14ac:dyDescent="0.45">
      <c r="A56" s="157"/>
      <c r="B56" s="14"/>
      <c r="C56" s="14"/>
      <c r="D56" s="14"/>
      <c r="E56" s="14"/>
      <c r="F56" s="14"/>
      <c r="G56" s="14"/>
      <c r="H56" s="250"/>
      <c r="I56" s="224" t="s">
        <v>465</v>
      </c>
      <c r="J56" s="243"/>
      <c r="K56" s="243"/>
      <c r="L56" s="243"/>
      <c r="M56" s="243"/>
      <c r="N56" s="243"/>
      <c r="O56" s="243"/>
      <c r="P56" s="243"/>
      <c r="Q56" s="243"/>
      <c r="R56" s="243"/>
      <c r="S56" s="243"/>
      <c r="T56" s="243"/>
      <c r="U56" s="243"/>
      <c r="V56" s="243"/>
      <c r="W56" s="243"/>
      <c r="X56" s="243">
        <v>7.7728715540496713</v>
      </c>
      <c r="Y56" s="243">
        <v>7.4917181947420772</v>
      </c>
      <c r="Z56" s="243">
        <v>7.117716142412692</v>
      </c>
      <c r="AA56" s="243">
        <v>6.8892916094533145</v>
      </c>
      <c r="AB56" s="243">
        <v>6.8599006394787363</v>
      </c>
      <c r="AC56" s="243">
        <v>6.7854039799121084</v>
      </c>
      <c r="AD56" s="243">
        <v>6.685006601288805</v>
      </c>
      <c r="AE56" s="243"/>
      <c r="AF56" s="243"/>
      <c r="AG56" s="243"/>
      <c r="AH56" s="243"/>
      <c r="AI56" s="243"/>
      <c r="AJ56" s="239"/>
      <c r="AK56" s="239"/>
      <c r="AL56" s="239"/>
      <c r="AM56" s="239"/>
      <c r="AN56" s="239"/>
      <c r="AO56" s="239"/>
      <c r="AP56" s="239"/>
      <c r="AQ56" s="239"/>
      <c r="AR56" s="239"/>
      <c r="AS56" s="239"/>
      <c r="AT56" s="239"/>
      <c r="AU56" s="239"/>
      <c r="AV56" s="239"/>
      <c r="AW56" s="239"/>
      <c r="AX56" s="239"/>
      <c r="AY56" s="239"/>
      <c r="AZ56" s="239"/>
      <c r="BA56" s="239"/>
      <c r="BB56" s="239"/>
      <c r="BC56" s="239"/>
      <c r="BD56" s="239"/>
      <c r="BE56" s="239"/>
      <c r="BF56" s="239"/>
      <c r="BG56" s="239"/>
      <c r="BH56" s="239"/>
      <c r="BI56" s="239"/>
      <c r="BJ56" s="239"/>
      <c r="BK56" s="239"/>
      <c r="BL56" s="239"/>
      <c r="BM56" s="239"/>
      <c r="BN56" s="239"/>
      <c r="BO56" s="239"/>
      <c r="BP56" s="239"/>
      <c r="BQ56" s="239"/>
      <c r="BR56" s="239"/>
      <c r="BS56" s="239"/>
      <c r="BT56" s="239"/>
      <c r="BU56" s="239"/>
      <c r="BV56" s="239"/>
      <c r="BW56" s="239"/>
      <c r="BX56" s="239"/>
      <c r="BY56" s="239"/>
      <c r="BZ56" s="239"/>
      <c r="CA56" s="239"/>
      <c r="CB56" s="239"/>
      <c r="CC56" s="239"/>
      <c r="CD56" s="239"/>
      <c r="CE56" s="239"/>
      <c r="CF56" s="239"/>
      <c r="CG56" s="239"/>
      <c r="CH56" s="239"/>
      <c r="CI56" s="239"/>
      <c r="CJ56" s="239"/>
      <c r="CK56" s="239"/>
      <c r="CL56" s="239"/>
      <c r="CM56" s="239"/>
      <c r="CN56" s="239"/>
      <c r="CO56" s="239"/>
      <c r="CP56" s="239"/>
      <c r="CQ56" s="239"/>
      <c r="CR56" s="239"/>
      <c r="CS56" s="239"/>
      <c r="CT56" s="239"/>
      <c r="CU56" s="239"/>
      <c r="CV56" s="239"/>
      <c r="CW56" s="239"/>
      <c r="CX56" s="239"/>
      <c r="CY56" s="239"/>
      <c r="CZ56" s="239"/>
      <c r="DA56" s="239"/>
      <c r="DB56" s="239"/>
      <c r="DC56" s="239"/>
      <c r="DD56" s="239"/>
      <c r="DE56" s="239"/>
      <c r="DF56" s="239"/>
      <c r="DG56" s="239"/>
      <c r="DH56" s="239"/>
      <c r="DI56" s="239"/>
      <c r="DJ56" s="239"/>
      <c r="DK56" s="239"/>
      <c r="DL56" s="239"/>
      <c r="DM56" s="239"/>
      <c r="DN56" s="239"/>
      <c r="DO56" s="239"/>
      <c r="DP56" s="239"/>
      <c r="DQ56" s="239"/>
      <c r="DR56" s="239"/>
      <c r="DS56" s="239"/>
      <c r="DT56" s="239"/>
      <c r="DU56" s="239"/>
      <c r="DV56" s="239"/>
      <c r="DW56" s="239"/>
      <c r="DX56" s="239"/>
      <c r="DY56" s="239"/>
      <c r="DZ56" s="239"/>
      <c r="EA56" s="239"/>
      <c r="EB56" s="239"/>
      <c r="EC56" s="239"/>
      <c r="ED56" s="239"/>
      <c r="EE56" s="239"/>
      <c r="EF56" s="239"/>
      <c r="EG56" s="239"/>
      <c r="EH56" s="239"/>
      <c r="EI56" s="239"/>
      <c r="EJ56" s="239"/>
      <c r="EK56" s="239"/>
      <c r="EL56" s="239"/>
      <c r="EM56" s="239"/>
      <c r="EN56" s="239"/>
      <c r="EO56" s="239"/>
      <c r="EP56" s="239"/>
      <c r="EQ56" s="239"/>
      <c r="ER56" s="239"/>
      <c r="ES56" s="239"/>
      <c r="ET56" s="239"/>
      <c r="EU56" s="239"/>
      <c r="EV56" s="239"/>
      <c r="EW56" s="239"/>
      <c r="EX56" s="239"/>
      <c r="EY56" s="239"/>
      <c r="EZ56" s="239"/>
      <c r="FA56" s="239"/>
      <c r="FB56" s="239"/>
      <c r="FC56" s="239"/>
      <c r="FD56" s="239"/>
      <c r="FE56" s="239"/>
      <c r="FF56" s="239"/>
      <c r="FG56" s="239"/>
      <c r="FH56" s="239"/>
      <c r="FI56" s="239"/>
      <c r="FJ56" s="239"/>
      <c r="FK56" s="239"/>
      <c r="FL56" s="239"/>
      <c r="FM56" s="239"/>
      <c r="FN56" s="239"/>
      <c r="FO56" s="239"/>
      <c r="FP56" s="239"/>
      <c r="FQ56" s="239"/>
      <c r="FR56" s="239"/>
      <c r="FS56" s="239"/>
      <c r="FT56" s="239"/>
      <c r="FU56" s="239"/>
      <c r="FV56" s="239"/>
      <c r="FW56" s="239"/>
      <c r="FX56" s="239"/>
      <c r="FY56" s="239"/>
      <c r="FZ56" s="239"/>
      <c r="GA56" s="239"/>
      <c r="GB56" s="239"/>
      <c r="GC56" s="239"/>
      <c r="GD56" s="239"/>
      <c r="GE56" s="239"/>
      <c r="GF56" s="239"/>
      <c r="GG56" s="239"/>
      <c r="GH56" s="239"/>
      <c r="GI56" s="239"/>
      <c r="GJ56" s="239"/>
      <c r="GK56" s="239"/>
      <c r="GL56" s="239"/>
      <c r="GM56" s="239"/>
      <c r="GN56" s="239"/>
      <c r="GO56" s="239"/>
      <c r="GP56" s="239"/>
      <c r="GQ56" s="239"/>
      <c r="GR56" s="239"/>
      <c r="GS56" s="239"/>
      <c r="GT56" s="239"/>
      <c r="GU56" s="239"/>
      <c r="GV56" s="239"/>
      <c r="GW56" s="239"/>
      <c r="GX56" s="239"/>
      <c r="GY56" s="239"/>
      <c r="GZ56" s="239"/>
      <c r="HA56" s="239"/>
      <c r="HB56" s="239"/>
      <c r="HC56" s="239"/>
      <c r="HD56" s="239"/>
      <c r="HE56" s="239"/>
    </row>
    <row r="57" spans="1:213" s="223" customFormat="1" ht="18.5" x14ac:dyDescent="0.45">
      <c r="A57" s="157"/>
      <c r="B57" s="14"/>
      <c r="C57" s="14"/>
      <c r="D57" s="14"/>
      <c r="E57" s="14"/>
      <c r="F57" s="14"/>
      <c r="G57" s="14"/>
      <c r="H57" s="250"/>
      <c r="J57" s="243"/>
      <c r="K57" s="243"/>
      <c r="L57" s="243"/>
      <c r="M57" s="243"/>
      <c r="N57" s="243"/>
      <c r="O57" s="243"/>
      <c r="P57" s="243"/>
      <c r="Q57" s="243"/>
      <c r="R57" s="243"/>
      <c r="S57" s="243"/>
      <c r="T57" s="243"/>
      <c r="U57" s="243"/>
      <c r="V57" s="243"/>
      <c r="W57" s="243"/>
      <c r="X57" s="243"/>
      <c r="Y57" s="243"/>
      <c r="Z57" s="243"/>
      <c r="AA57" s="243"/>
      <c r="AB57" s="243"/>
      <c r="AC57" s="243"/>
      <c r="AD57" s="243"/>
      <c r="AE57" s="243"/>
      <c r="AF57" s="243"/>
      <c r="AG57" s="243"/>
      <c r="AH57" s="243"/>
      <c r="AI57" s="243"/>
      <c r="AJ57" s="239"/>
      <c r="AK57" s="239"/>
      <c r="AL57" s="239"/>
      <c r="AM57" s="239"/>
      <c r="AN57" s="239"/>
      <c r="AO57" s="239"/>
      <c r="AP57" s="239"/>
      <c r="AQ57" s="239"/>
      <c r="AR57" s="239"/>
      <c r="AS57" s="239"/>
      <c r="AT57" s="239"/>
      <c r="AU57" s="239"/>
      <c r="AV57" s="239"/>
      <c r="AW57" s="239"/>
      <c r="AX57" s="239"/>
      <c r="AY57" s="239"/>
      <c r="AZ57" s="239"/>
      <c r="BA57" s="239"/>
      <c r="BB57" s="239"/>
      <c r="BC57" s="239"/>
      <c r="BD57" s="239"/>
      <c r="BE57" s="239"/>
      <c r="BF57" s="239"/>
      <c r="BG57" s="239"/>
      <c r="BH57" s="239"/>
      <c r="BI57" s="239"/>
      <c r="BJ57" s="239"/>
      <c r="BK57" s="239"/>
      <c r="BL57" s="239"/>
      <c r="BM57" s="239"/>
      <c r="BN57" s="239"/>
      <c r="BO57" s="239"/>
      <c r="BP57" s="239"/>
      <c r="BQ57" s="239"/>
      <c r="BR57" s="239"/>
      <c r="BS57" s="239"/>
      <c r="BT57" s="239"/>
      <c r="BU57" s="239"/>
      <c r="BV57" s="239"/>
      <c r="BW57" s="239"/>
      <c r="BX57" s="239"/>
      <c r="BY57" s="239"/>
      <c r="BZ57" s="239"/>
      <c r="CA57" s="239"/>
      <c r="CB57" s="239"/>
      <c r="CC57" s="239"/>
      <c r="CD57" s="239"/>
      <c r="CE57" s="239"/>
      <c r="CF57" s="239"/>
      <c r="CG57" s="239"/>
      <c r="CH57" s="239"/>
      <c r="CI57" s="239"/>
      <c r="CJ57" s="239"/>
      <c r="CK57" s="239"/>
      <c r="CL57" s="239"/>
      <c r="CM57" s="239"/>
      <c r="CN57" s="239"/>
      <c r="CO57" s="239"/>
      <c r="CP57" s="239"/>
      <c r="CQ57" s="239"/>
      <c r="CR57" s="239"/>
      <c r="CS57" s="239"/>
      <c r="CT57" s="239"/>
      <c r="CU57" s="239"/>
      <c r="CV57" s="239"/>
      <c r="CW57" s="239"/>
      <c r="CX57" s="239"/>
      <c r="CY57" s="239"/>
      <c r="CZ57" s="239"/>
      <c r="DA57" s="239"/>
      <c r="DB57" s="239"/>
      <c r="DC57" s="239"/>
      <c r="DD57" s="239"/>
      <c r="DE57" s="239"/>
      <c r="DF57" s="239"/>
      <c r="DG57" s="239"/>
      <c r="DH57" s="239"/>
      <c r="DI57" s="239"/>
      <c r="DJ57" s="239"/>
      <c r="DK57" s="239"/>
      <c r="DL57" s="239"/>
      <c r="DM57" s="239"/>
      <c r="DN57" s="239"/>
      <c r="DO57" s="239"/>
      <c r="DP57" s="239"/>
      <c r="DQ57" s="239"/>
      <c r="DR57" s="239"/>
      <c r="DS57" s="239"/>
      <c r="DT57" s="239"/>
      <c r="DU57" s="239"/>
      <c r="DV57" s="239"/>
      <c r="DW57" s="239"/>
      <c r="DX57" s="239"/>
      <c r="DY57" s="239"/>
      <c r="DZ57" s="239"/>
      <c r="EA57" s="239"/>
      <c r="EB57" s="239"/>
      <c r="EC57" s="239"/>
      <c r="ED57" s="239"/>
      <c r="EE57" s="239"/>
      <c r="EF57" s="239"/>
      <c r="EG57" s="239"/>
      <c r="EH57" s="239"/>
      <c r="EI57" s="239"/>
      <c r="EJ57" s="239"/>
      <c r="EK57" s="239"/>
      <c r="EL57" s="239"/>
      <c r="EM57" s="239"/>
      <c r="EN57" s="239"/>
      <c r="EO57" s="239"/>
      <c r="EP57" s="239"/>
      <c r="EQ57" s="239"/>
      <c r="ER57" s="239"/>
      <c r="ES57" s="239"/>
      <c r="ET57" s="239"/>
      <c r="EU57" s="239"/>
      <c r="EV57" s="239"/>
      <c r="EW57" s="239"/>
      <c r="EX57" s="239"/>
      <c r="EY57" s="239"/>
      <c r="EZ57" s="239"/>
      <c r="FA57" s="239"/>
      <c r="FB57" s="239"/>
      <c r="FC57" s="239"/>
      <c r="FD57" s="239"/>
      <c r="FE57" s="239"/>
      <c r="FF57" s="239"/>
      <c r="FG57" s="239"/>
      <c r="FH57" s="239"/>
      <c r="FI57" s="239"/>
      <c r="FJ57" s="239"/>
      <c r="FK57" s="239"/>
      <c r="FL57" s="239"/>
      <c r="FM57" s="239"/>
      <c r="FN57" s="239"/>
      <c r="FO57" s="239"/>
      <c r="FP57" s="239"/>
      <c r="FQ57" s="239"/>
      <c r="FR57" s="239"/>
      <c r="FS57" s="239"/>
      <c r="FT57" s="239"/>
      <c r="FU57" s="239"/>
      <c r="FV57" s="239"/>
      <c r="FW57" s="239"/>
      <c r="FX57" s="239"/>
      <c r="FY57" s="239"/>
      <c r="FZ57" s="239"/>
      <c r="GA57" s="239"/>
      <c r="GB57" s="239"/>
      <c r="GC57" s="239"/>
      <c r="GD57" s="239"/>
      <c r="GE57" s="239"/>
      <c r="GF57" s="239"/>
      <c r="GG57" s="239"/>
      <c r="GH57" s="239"/>
      <c r="GI57" s="239"/>
      <c r="GJ57" s="239"/>
      <c r="GK57" s="239"/>
      <c r="GL57" s="239"/>
      <c r="GM57" s="239"/>
      <c r="GN57" s="239"/>
      <c r="GO57" s="239"/>
      <c r="GP57" s="239"/>
      <c r="GQ57" s="239"/>
      <c r="GR57" s="239"/>
      <c r="GS57" s="239"/>
      <c r="GT57" s="239"/>
      <c r="GU57" s="239"/>
      <c r="GV57" s="239"/>
      <c r="GW57" s="239"/>
      <c r="GX57" s="239"/>
      <c r="GY57" s="239"/>
      <c r="GZ57" s="239"/>
      <c r="HA57" s="239"/>
      <c r="HB57" s="239"/>
      <c r="HC57" s="239"/>
      <c r="HD57" s="239"/>
      <c r="HE57" s="239"/>
    </row>
    <row r="58" spans="1:213" s="223" customFormat="1" ht="18.5" x14ac:dyDescent="0.45">
      <c r="A58" s="157"/>
      <c r="B58" s="14"/>
      <c r="C58" s="14"/>
      <c r="D58" s="14"/>
      <c r="E58" s="14"/>
      <c r="F58" s="14"/>
      <c r="G58" s="14"/>
      <c r="H58" s="26" t="s">
        <v>489</v>
      </c>
      <c r="J58" s="243"/>
      <c r="K58" s="243"/>
      <c r="L58" s="243"/>
      <c r="M58" s="243"/>
      <c r="N58" s="243"/>
      <c r="O58" s="243"/>
      <c r="P58" s="243"/>
      <c r="Q58" s="243"/>
      <c r="R58" s="243"/>
      <c r="S58" s="243"/>
      <c r="T58" s="243"/>
      <c r="U58" s="243"/>
      <c r="V58" s="243"/>
      <c r="W58" s="243"/>
      <c r="X58" s="243"/>
      <c r="Y58" s="243"/>
      <c r="Z58" s="243"/>
      <c r="AA58" s="243"/>
      <c r="AB58" s="243"/>
      <c r="AC58" s="243"/>
      <c r="AD58" s="243"/>
      <c r="AE58" s="243"/>
      <c r="AF58" s="243"/>
      <c r="AG58" s="243"/>
      <c r="AH58" s="243"/>
      <c r="AI58" s="243"/>
      <c r="AJ58" s="239"/>
      <c r="AK58" s="239"/>
      <c r="AL58" s="239"/>
      <c r="AM58" s="239"/>
      <c r="AN58" s="239"/>
      <c r="AO58" s="239"/>
      <c r="AP58" s="239"/>
      <c r="AQ58" s="239"/>
      <c r="AR58" s="239"/>
      <c r="AS58" s="239"/>
      <c r="AT58" s="239"/>
      <c r="AU58" s="239"/>
      <c r="AV58" s="239"/>
      <c r="AW58" s="239"/>
      <c r="AX58" s="239"/>
      <c r="AY58" s="239"/>
      <c r="AZ58" s="239"/>
      <c r="BA58" s="239"/>
      <c r="BB58" s="239"/>
      <c r="BC58" s="239"/>
      <c r="BD58" s="239"/>
      <c r="BE58" s="239"/>
      <c r="BF58" s="239"/>
      <c r="BG58" s="239"/>
      <c r="BH58" s="239"/>
      <c r="BI58" s="239"/>
      <c r="BJ58" s="239"/>
      <c r="BK58" s="239"/>
      <c r="BL58" s="239"/>
      <c r="BM58" s="239"/>
      <c r="BN58" s="239"/>
      <c r="BO58" s="239"/>
      <c r="BP58" s="239"/>
      <c r="BQ58" s="239"/>
      <c r="BR58" s="239"/>
      <c r="BS58" s="239"/>
      <c r="BT58" s="239"/>
      <c r="BU58" s="239"/>
      <c r="BV58" s="239"/>
      <c r="BW58" s="239"/>
      <c r="BX58" s="239"/>
      <c r="BY58" s="239"/>
      <c r="BZ58" s="239"/>
      <c r="CA58" s="239"/>
      <c r="CB58" s="239"/>
      <c r="CC58" s="239"/>
      <c r="CD58" s="239"/>
      <c r="CE58" s="239"/>
      <c r="CF58" s="239"/>
      <c r="CG58" s="239"/>
      <c r="CH58" s="239"/>
      <c r="CI58" s="239"/>
      <c r="CJ58" s="239"/>
      <c r="CK58" s="239"/>
      <c r="CL58" s="239"/>
      <c r="CM58" s="239"/>
      <c r="CN58" s="239"/>
      <c r="CO58" s="239"/>
      <c r="CP58" s="239"/>
      <c r="CQ58" s="239"/>
      <c r="CR58" s="239"/>
      <c r="CS58" s="239"/>
      <c r="CT58" s="239"/>
      <c r="CU58" s="239"/>
      <c r="CV58" s="239"/>
      <c r="CW58" s="239"/>
      <c r="CX58" s="239"/>
      <c r="CY58" s="239"/>
      <c r="CZ58" s="239"/>
      <c r="DA58" s="239"/>
      <c r="DB58" s="239"/>
      <c r="DC58" s="239"/>
      <c r="DD58" s="239"/>
      <c r="DE58" s="239"/>
      <c r="DF58" s="239"/>
      <c r="DG58" s="239"/>
      <c r="DH58" s="239"/>
      <c r="DI58" s="239"/>
      <c r="DJ58" s="239"/>
      <c r="DK58" s="239"/>
      <c r="DL58" s="239"/>
      <c r="DM58" s="239"/>
      <c r="DN58" s="239"/>
      <c r="DO58" s="239"/>
      <c r="DP58" s="239"/>
      <c r="DQ58" s="239"/>
      <c r="DR58" s="239"/>
      <c r="DS58" s="239"/>
      <c r="DT58" s="239"/>
      <c r="DU58" s="239"/>
      <c r="DV58" s="239"/>
      <c r="DW58" s="239"/>
      <c r="DX58" s="239"/>
      <c r="DY58" s="239"/>
      <c r="DZ58" s="239"/>
      <c r="EA58" s="239"/>
      <c r="EB58" s="239"/>
      <c r="EC58" s="239"/>
      <c r="ED58" s="239"/>
      <c r="EE58" s="239"/>
      <c r="EF58" s="239"/>
      <c r="EG58" s="239"/>
      <c r="EH58" s="239"/>
      <c r="EI58" s="239"/>
      <c r="EJ58" s="239"/>
      <c r="EK58" s="239"/>
      <c r="EL58" s="239"/>
      <c r="EM58" s="239"/>
      <c r="EN58" s="239"/>
      <c r="EO58" s="239"/>
      <c r="EP58" s="239"/>
      <c r="EQ58" s="239"/>
      <c r="ER58" s="239"/>
      <c r="ES58" s="239"/>
      <c r="ET58" s="239"/>
      <c r="EU58" s="239"/>
      <c r="EV58" s="239"/>
      <c r="EW58" s="239"/>
      <c r="EX58" s="239"/>
      <c r="EY58" s="239"/>
      <c r="EZ58" s="239"/>
      <c r="FA58" s="239"/>
      <c r="FB58" s="239"/>
      <c r="FC58" s="239"/>
      <c r="FD58" s="239"/>
      <c r="FE58" s="239"/>
      <c r="FF58" s="239"/>
      <c r="FG58" s="239"/>
      <c r="FH58" s="239"/>
      <c r="FI58" s="239"/>
      <c r="FJ58" s="239"/>
      <c r="FK58" s="239"/>
      <c r="FL58" s="239"/>
      <c r="FM58" s="239"/>
      <c r="FN58" s="239"/>
      <c r="FO58" s="239"/>
      <c r="FP58" s="239"/>
      <c r="FQ58" s="239"/>
      <c r="FR58" s="239"/>
      <c r="FS58" s="239"/>
      <c r="FT58" s="239"/>
      <c r="FU58" s="239"/>
      <c r="FV58" s="239"/>
      <c r="FW58" s="239"/>
      <c r="FX58" s="239"/>
      <c r="FY58" s="239"/>
      <c r="FZ58" s="239"/>
      <c r="GA58" s="239"/>
      <c r="GB58" s="239"/>
      <c r="GC58" s="239"/>
      <c r="GD58" s="239"/>
      <c r="GE58" s="239"/>
      <c r="GF58" s="239"/>
      <c r="GG58" s="239"/>
      <c r="GH58" s="239"/>
      <c r="GI58" s="239"/>
      <c r="GJ58" s="239"/>
      <c r="GK58" s="239"/>
      <c r="GL58" s="239"/>
      <c r="GM58" s="239"/>
      <c r="GN58" s="239"/>
      <c r="GO58" s="239"/>
      <c r="GP58" s="239"/>
      <c r="GQ58" s="239"/>
      <c r="GR58" s="239"/>
      <c r="GS58" s="239"/>
      <c r="GT58" s="239"/>
      <c r="GU58" s="239"/>
      <c r="GV58" s="239"/>
      <c r="GW58" s="239"/>
      <c r="GX58" s="239"/>
      <c r="GY58" s="239"/>
      <c r="GZ58" s="239"/>
      <c r="HA58" s="239"/>
      <c r="HB58" s="239"/>
      <c r="HC58" s="239"/>
      <c r="HD58" s="239"/>
      <c r="HE58" s="239"/>
    </row>
    <row r="59" spans="1:213" s="223" customFormat="1" ht="18.5" x14ac:dyDescent="0.45">
      <c r="A59" s="157"/>
      <c r="B59" s="14"/>
      <c r="C59" s="14"/>
      <c r="D59" s="14"/>
      <c r="E59" s="14"/>
      <c r="F59" s="14"/>
      <c r="G59" s="14"/>
      <c r="H59" s="250"/>
      <c r="I59" s="223" t="s">
        <v>215</v>
      </c>
      <c r="J59" s="243">
        <v>48.443251654749702</v>
      </c>
      <c r="K59" s="243">
        <v>47.960956213721097</v>
      </c>
      <c r="L59" s="243">
        <v>50.914697421075701</v>
      </c>
      <c r="M59" s="243">
        <v>50.756440403143401</v>
      </c>
      <c r="N59" s="243">
        <v>51.816021625963799</v>
      </c>
      <c r="O59" s="243">
        <v>53.316330725696503</v>
      </c>
      <c r="P59" s="243">
        <v>52.842074083369504</v>
      </c>
      <c r="Q59" s="243">
        <v>53.345089433478002</v>
      </c>
      <c r="R59" s="243">
        <v>53.2782761159323</v>
      </c>
      <c r="S59" s="243">
        <v>56.832152692492997</v>
      </c>
      <c r="T59" s="243">
        <v>54.36</v>
      </c>
      <c r="U59" s="243">
        <v>54.97</v>
      </c>
      <c r="V59" s="243">
        <v>56.95</v>
      </c>
      <c r="W59" s="243">
        <v>55.9</v>
      </c>
      <c r="X59" s="243">
        <v>53.58</v>
      </c>
      <c r="Y59" s="243"/>
      <c r="Z59" s="243"/>
      <c r="AA59" s="243"/>
      <c r="AB59" s="243"/>
      <c r="AC59" s="243"/>
      <c r="AD59" s="243"/>
      <c r="AE59" s="243"/>
      <c r="AF59" s="243"/>
      <c r="AG59" s="243"/>
      <c r="AH59" s="243"/>
      <c r="AI59" s="243"/>
      <c r="AJ59" s="239"/>
      <c r="AK59" s="239"/>
      <c r="AL59" s="239"/>
      <c r="AM59" s="239"/>
      <c r="AN59" s="239"/>
      <c r="AO59" s="239"/>
      <c r="AP59" s="239"/>
      <c r="AQ59" s="239"/>
      <c r="AR59" s="239"/>
      <c r="AS59" s="239"/>
      <c r="AT59" s="239"/>
      <c r="AU59" s="239"/>
      <c r="AV59" s="239"/>
      <c r="AW59" s="239"/>
      <c r="AX59" s="239"/>
      <c r="AY59" s="239"/>
      <c r="AZ59" s="239"/>
      <c r="BA59" s="239"/>
      <c r="BB59" s="239"/>
      <c r="BC59" s="239"/>
      <c r="BD59" s="239"/>
      <c r="BE59" s="239"/>
      <c r="BF59" s="239"/>
      <c r="BG59" s="239"/>
      <c r="BH59" s="239"/>
      <c r="BI59" s="239"/>
      <c r="BJ59" s="239"/>
      <c r="BK59" s="239"/>
      <c r="BL59" s="239"/>
      <c r="BM59" s="239"/>
      <c r="BN59" s="239"/>
      <c r="BO59" s="239"/>
      <c r="BP59" s="239"/>
      <c r="BQ59" s="239"/>
      <c r="BR59" s="239"/>
      <c r="BS59" s="239"/>
      <c r="BT59" s="239"/>
      <c r="BU59" s="239"/>
      <c r="BV59" s="239"/>
      <c r="BW59" s="239"/>
      <c r="BX59" s="239"/>
      <c r="BY59" s="239"/>
      <c r="BZ59" s="239"/>
      <c r="CA59" s="239"/>
      <c r="CB59" s="239"/>
      <c r="CC59" s="239"/>
      <c r="CD59" s="239"/>
      <c r="CE59" s="239"/>
      <c r="CF59" s="239"/>
      <c r="CG59" s="239"/>
      <c r="CH59" s="239"/>
      <c r="CI59" s="239"/>
      <c r="CJ59" s="239"/>
      <c r="CK59" s="239"/>
      <c r="CL59" s="239"/>
      <c r="CM59" s="239"/>
      <c r="CN59" s="239"/>
      <c r="CO59" s="239"/>
      <c r="CP59" s="239"/>
      <c r="CQ59" s="239"/>
      <c r="CR59" s="239"/>
      <c r="CS59" s="239"/>
      <c r="CT59" s="239"/>
      <c r="CU59" s="239"/>
      <c r="CV59" s="239"/>
      <c r="CW59" s="239"/>
      <c r="CX59" s="239"/>
      <c r="CY59" s="239"/>
      <c r="CZ59" s="239"/>
      <c r="DA59" s="239"/>
      <c r="DB59" s="239"/>
      <c r="DC59" s="239"/>
      <c r="DD59" s="239"/>
      <c r="DE59" s="239"/>
      <c r="DF59" s="239"/>
      <c r="DG59" s="239"/>
      <c r="DH59" s="239"/>
      <c r="DI59" s="239"/>
      <c r="DJ59" s="239"/>
      <c r="DK59" s="239"/>
      <c r="DL59" s="239"/>
      <c r="DM59" s="239"/>
      <c r="DN59" s="239"/>
      <c r="DO59" s="239"/>
      <c r="DP59" s="239"/>
      <c r="DQ59" s="239"/>
      <c r="DR59" s="239"/>
      <c r="DS59" s="239"/>
      <c r="DT59" s="239"/>
      <c r="DU59" s="239"/>
      <c r="DV59" s="239"/>
      <c r="DW59" s="239"/>
      <c r="DX59" s="239"/>
      <c r="DY59" s="239"/>
      <c r="DZ59" s="239"/>
      <c r="EA59" s="239"/>
      <c r="EB59" s="239"/>
      <c r="EC59" s="239"/>
      <c r="ED59" s="239"/>
      <c r="EE59" s="239"/>
      <c r="EF59" s="239"/>
      <c r="EG59" s="239"/>
      <c r="EH59" s="239"/>
      <c r="EI59" s="239"/>
      <c r="EJ59" s="239"/>
      <c r="EK59" s="239"/>
      <c r="EL59" s="239"/>
      <c r="EM59" s="239"/>
      <c r="EN59" s="239"/>
      <c r="EO59" s="239"/>
      <c r="EP59" s="239"/>
      <c r="EQ59" s="239"/>
      <c r="ER59" s="239"/>
      <c r="ES59" s="239"/>
      <c r="ET59" s="239"/>
      <c r="EU59" s="239"/>
      <c r="EV59" s="239"/>
      <c r="EW59" s="239"/>
      <c r="EX59" s="239"/>
      <c r="EY59" s="239"/>
      <c r="EZ59" s="239"/>
      <c r="FA59" s="239"/>
      <c r="FB59" s="239"/>
      <c r="FC59" s="239"/>
      <c r="FD59" s="239"/>
      <c r="FE59" s="239"/>
      <c r="FF59" s="239"/>
      <c r="FG59" s="239"/>
      <c r="FH59" s="239"/>
      <c r="FI59" s="239"/>
      <c r="FJ59" s="239"/>
      <c r="FK59" s="239"/>
      <c r="FL59" s="239"/>
      <c r="FM59" s="239"/>
      <c r="FN59" s="239"/>
      <c r="FO59" s="239"/>
      <c r="FP59" s="239"/>
      <c r="FQ59" s="239"/>
      <c r="FR59" s="239"/>
      <c r="FS59" s="239"/>
      <c r="FT59" s="239"/>
      <c r="FU59" s="239"/>
      <c r="FV59" s="239"/>
      <c r="FW59" s="239"/>
      <c r="FX59" s="239"/>
      <c r="FY59" s="239"/>
      <c r="FZ59" s="239"/>
      <c r="GA59" s="239"/>
      <c r="GB59" s="239"/>
      <c r="GC59" s="239"/>
      <c r="GD59" s="239"/>
      <c r="GE59" s="239"/>
      <c r="GF59" s="239"/>
      <c r="GG59" s="239"/>
      <c r="GH59" s="239"/>
      <c r="GI59" s="239"/>
      <c r="GJ59" s="239"/>
      <c r="GK59" s="239"/>
      <c r="GL59" s="239"/>
      <c r="GM59" s="239"/>
      <c r="GN59" s="239"/>
      <c r="GO59" s="239"/>
      <c r="GP59" s="239"/>
      <c r="GQ59" s="239"/>
      <c r="GR59" s="239"/>
      <c r="GS59" s="239"/>
      <c r="GT59" s="239"/>
      <c r="GU59" s="239"/>
      <c r="GV59" s="239"/>
      <c r="GW59" s="239"/>
      <c r="GX59" s="239"/>
      <c r="GY59" s="239"/>
      <c r="GZ59" s="239"/>
      <c r="HA59" s="239"/>
      <c r="HB59" s="239"/>
      <c r="HC59" s="239"/>
      <c r="HD59" s="239"/>
      <c r="HE59" s="239"/>
    </row>
    <row r="60" spans="1:213" s="223" customFormat="1" ht="18.5" x14ac:dyDescent="0.45">
      <c r="A60" s="157"/>
      <c r="B60" s="14"/>
      <c r="C60" s="14"/>
      <c r="D60" s="14"/>
      <c r="E60" s="14"/>
      <c r="F60" s="14"/>
      <c r="G60" s="14"/>
      <c r="H60" s="250"/>
      <c r="J60" s="243"/>
      <c r="K60" s="243"/>
      <c r="L60" s="243"/>
      <c r="M60" s="243"/>
      <c r="N60" s="243"/>
      <c r="O60" s="243"/>
      <c r="P60" s="243"/>
      <c r="Q60" s="243"/>
      <c r="R60" s="243"/>
      <c r="S60" s="243"/>
      <c r="T60" s="243"/>
      <c r="U60" s="243"/>
      <c r="V60" s="243"/>
      <c r="W60" s="243"/>
      <c r="X60" s="243"/>
      <c r="Y60" s="243"/>
      <c r="Z60" s="243"/>
      <c r="AA60" s="243"/>
      <c r="AB60" s="243"/>
      <c r="AC60" s="243"/>
      <c r="AD60" s="243"/>
      <c r="AE60" s="243"/>
      <c r="AF60" s="243"/>
      <c r="AG60" s="243"/>
      <c r="AH60" s="243"/>
      <c r="AI60" s="243"/>
      <c r="AJ60" s="239"/>
      <c r="AK60" s="239"/>
      <c r="AL60" s="239"/>
      <c r="AM60" s="239"/>
      <c r="AN60" s="239"/>
      <c r="AO60" s="239"/>
      <c r="AP60" s="239"/>
      <c r="AQ60" s="239"/>
      <c r="AR60" s="239"/>
      <c r="AS60" s="239"/>
      <c r="AT60" s="239"/>
      <c r="AU60" s="239"/>
      <c r="AV60" s="239"/>
      <c r="AW60" s="239"/>
      <c r="AX60" s="239"/>
      <c r="AY60" s="239"/>
      <c r="AZ60" s="239"/>
      <c r="BA60" s="239"/>
      <c r="BB60" s="239"/>
      <c r="BC60" s="239"/>
      <c r="BD60" s="239"/>
      <c r="BE60" s="239"/>
      <c r="BF60" s="239"/>
      <c r="BG60" s="239"/>
      <c r="BH60" s="239"/>
      <c r="BI60" s="239"/>
      <c r="BJ60" s="239"/>
      <c r="BK60" s="239"/>
      <c r="BL60" s="239"/>
      <c r="BM60" s="239"/>
      <c r="BN60" s="239"/>
      <c r="BO60" s="239"/>
      <c r="BP60" s="239"/>
      <c r="BQ60" s="239"/>
      <c r="BR60" s="239"/>
      <c r="BS60" s="239"/>
      <c r="BT60" s="239"/>
      <c r="BU60" s="239"/>
      <c r="BV60" s="239"/>
      <c r="BW60" s="239"/>
      <c r="BX60" s="239"/>
      <c r="BY60" s="239"/>
      <c r="BZ60" s="239"/>
      <c r="CA60" s="239"/>
      <c r="CB60" s="239"/>
      <c r="CC60" s="239"/>
      <c r="CD60" s="239"/>
      <c r="CE60" s="239"/>
      <c r="CF60" s="239"/>
      <c r="CG60" s="239"/>
      <c r="CH60" s="239"/>
      <c r="CI60" s="239"/>
      <c r="CJ60" s="239"/>
      <c r="CK60" s="239"/>
      <c r="CL60" s="239"/>
      <c r="CM60" s="239"/>
      <c r="CN60" s="239"/>
      <c r="CO60" s="239"/>
      <c r="CP60" s="239"/>
      <c r="CQ60" s="239"/>
      <c r="CR60" s="239"/>
      <c r="CS60" s="239"/>
      <c r="CT60" s="239"/>
      <c r="CU60" s="239"/>
      <c r="CV60" s="239"/>
      <c r="CW60" s="239"/>
      <c r="CX60" s="239"/>
      <c r="CY60" s="239"/>
      <c r="CZ60" s="239"/>
      <c r="DA60" s="239"/>
      <c r="DB60" s="239"/>
      <c r="DC60" s="239"/>
      <c r="DD60" s="239"/>
      <c r="DE60" s="239"/>
      <c r="DF60" s="239"/>
      <c r="DG60" s="239"/>
      <c r="DH60" s="239"/>
      <c r="DI60" s="239"/>
      <c r="DJ60" s="239"/>
      <c r="DK60" s="239"/>
      <c r="DL60" s="239"/>
      <c r="DM60" s="239"/>
      <c r="DN60" s="239"/>
      <c r="DO60" s="239"/>
      <c r="DP60" s="239"/>
      <c r="DQ60" s="239"/>
      <c r="DR60" s="239"/>
      <c r="DS60" s="239"/>
      <c r="DT60" s="239"/>
      <c r="DU60" s="239"/>
      <c r="DV60" s="239"/>
      <c r="DW60" s="239"/>
      <c r="DX60" s="239"/>
      <c r="DY60" s="239"/>
      <c r="DZ60" s="239"/>
      <c r="EA60" s="239"/>
      <c r="EB60" s="239"/>
      <c r="EC60" s="239"/>
      <c r="ED60" s="239"/>
      <c r="EE60" s="239"/>
      <c r="EF60" s="239"/>
      <c r="EG60" s="239"/>
      <c r="EH60" s="239"/>
      <c r="EI60" s="239"/>
      <c r="EJ60" s="239"/>
      <c r="EK60" s="239"/>
      <c r="EL60" s="239"/>
      <c r="EM60" s="239"/>
      <c r="EN60" s="239"/>
      <c r="EO60" s="239"/>
      <c r="EP60" s="239"/>
      <c r="EQ60" s="239"/>
      <c r="ER60" s="239"/>
      <c r="ES60" s="239"/>
      <c r="ET60" s="239"/>
      <c r="EU60" s="239"/>
      <c r="EV60" s="239"/>
      <c r="EW60" s="239"/>
      <c r="EX60" s="239"/>
      <c r="EY60" s="239"/>
      <c r="EZ60" s="239"/>
      <c r="FA60" s="239"/>
      <c r="FB60" s="239"/>
      <c r="FC60" s="239"/>
      <c r="FD60" s="239"/>
      <c r="FE60" s="239"/>
      <c r="FF60" s="239"/>
      <c r="FG60" s="239"/>
      <c r="FH60" s="239"/>
      <c r="FI60" s="239"/>
      <c r="FJ60" s="239"/>
      <c r="FK60" s="239"/>
      <c r="FL60" s="239"/>
      <c r="FM60" s="239"/>
      <c r="FN60" s="239"/>
      <c r="FO60" s="239"/>
      <c r="FP60" s="239"/>
      <c r="FQ60" s="239"/>
      <c r="FR60" s="239"/>
      <c r="FS60" s="239"/>
      <c r="FT60" s="239"/>
      <c r="FU60" s="239"/>
      <c r="FV60" s="239"/>
      <c r="FW60" s="239"/>
      <c r="FX60" s="239"/>
      <c r="FY60" s="239"/>
      <c r="FZ60" s="239"/>
      <c r="GA60" s="239"/>
      <c r="GB60" s="239"/>
      <c r="GC60" s="239"/>
      <c r="GD60" s="239"/>
      <c r="GE60" s="239"/>
      <c r="GF60" s="239"/>
      <c r="GG60" s="239"/>
      <c r="GH60" s="239"/>
      <c r="GI60" s="239"/>
      <c r="GJ60" s="239"/>
      <c r="GK60" s="239"/>
      <c r="GL60" s="239"/>
      <c r="GM60" s="239"/>
      <c r="GN60" s="239"/>
      <c r="GO60" s="239"/>
      <c r="GP60" s="239"/>
      <c r="GQ60" s="239"/>
      <c r="GR60" s="239"/>
      <c r="GS60" s="239"/>
      <c r="GT60" s="239"/>
      <c r="GU60" s="239"/>
      <c r="GV60" s="239"/>
      <c r="GW60" s="239"/>
      <c r="GX60" s="239"/>
      <c r="GY60" s="239"/>
      <c r="GZ60" s="239"/>
      <c r="HA60" s="239"/>
      <c r="HB60" s="239"/>
      <c r="HC60" s="239"/>
      <c r="HD60" s="239"/>
      <c r="HE60" s="239"/>
    </row>
    <row r="61" spans="1:213" s="223" customFormat="1" ht="18.5" x14ac:dyDescent="0.45">
      <c r="A61" s="157"/>
      <c r="B61" s="14"/>
      <c r="C61" s="14"/>
      <c r="D61" s="14"/>
      <c r="E61" s="14"/>
      <c r="F61" s="14"/>
      <c r="G61" s="14"/>
      <c r="H61" s="26" t="s">
        <v>490</v>
      </c>
      <c r="J61" s="243"/>
      <c r="K61" s="243"/>
      <c r="L61" s="243"/>
      <c r="M61" s="243"/>
      <c r="N61" s="243"/>
      <c r="O61" s="243"/>
      <c r="P61" s="243"/>
      <c r="Q61" s="243"/>
      <c r="R61" s="243"/>
      <c r="S61" s="243"/>
      <c r="T61" s="243"/>
      <c r="U61" s="243"/>
      <c r="V61" s="243"/>
      <c r="W61" s="243"/>
      <c r="X61" s="243"/>
      <c r="Y61" s="243"/>
      <c r="Z61" s="243"/>
      <c r="AA61" s="243"/>
      <c r="AB61" s="243"/>
      <c r="AC61" s="243"/>
      <c r="AD61" s="243"/>
      <c r="AE61" s="243"/>
      <c r="AF61" s="243"/>
      <c r="AG61" s="243"/>
      <c r="AH61" s="243"/>
      <c r="AI61" s="243"/>
      <c r="AJ61" s="239"/>
      <c r="AK61" s="239"/>
      <c r="AL61" s="239"/>
      <c r="AM61" s="239"/>
      <c r="AN61" s="239"/>
      <c r="AO61" s="239"/>
      <c r="AP61" s="239"/>
      <c r="AQ61" s="239"/>
      <c r="AR61" s="239"/>
      <c r="AS61" s="239"/>
      <c r="AT61" s="239"/>
      <c r="AU61" s="239"/>
      <c r="AV61" s="239"/>
      <c r="AW61" s="239"/>
      <c r="AX61" s="239"/>
      <c r="AY61" s="239"/>
      <c r="AZ61" s="239"/>
      <c r="BA61" s="239"/>
      <c r="BB61" s="239"/>
      <c r="BC61" s="239"/>
      <c r="BD61" s="239"/>
      <c r="BE61" s="239"/>
      <c r="BF61" s="239"/>
      <c r="BG61" s="239"/>
      <c r="BH61" s="239"/>
      <c r="BI61" s="239"/>
      <c r="BJ61" s="239"/>
      <c r="BK61" s="239"/>
      <c r="BL61" s="239"/>
      <c r="BM61" s="239"/>
      <c r="BN61" s="239"/>
      <c r="BO61" s="239"/>
      <c r="BP61" s="239"/>
      <c r="BQ61" s="239"/>
      <c r="BR61" s="239"/>
      <c r="BS61" s="239"/>
      <c r="BT61" s="239"/>
      <c r="BU61" s="239"/>
      <c r="BV61" s="239"/>
      <c r="BW61" s="239"/>
      <c r="BX61" s="239"/>
      <c r="BY61" s="239"/>
      <c r="BZ61" s="239"/>
      <c r="CA61" s="239"/>
      <c r="CB61" s="239"/>
      <c r="CC61" s="239"/>
      <c r="CD61" s="239"/>
      <c r="CE61" s="239"/>
      <c r="CF61" s="239"/>
      <c r="CG61" s="239"/>
      <c r="CH61" s="239"/>
      <c r="CI61" s="239"/>
      <c r="CJ61" s="239"/>
      <c r="CK61" s="239"/>
      <c r="CL61" s="239"/>
      <c r="CM61" s="239"/>
      <c r="CN61" s="239"/>
      <c r="CO61" s="239"/>
      <c r="CP61" s="239"/>
      <c r="CQ61" s="239"/>
      <c r="CR61" s="239"/>
      <c r="CS61" s="239"/>
      <c r="CT61" s="239"/>
      <c r="CU61" s="239"/>
      <c r="CV61" s="239"/>
      <c r="CW61" s="239"/>
      <c r="CX61" s="239"/>
      <c r="CY61" s="239"/>
      <c r="CZ61" s="239"/>
      <c r="DA61" s="239"/>
      <c r="DB61" s="239"/>
      <c r="DC61" s="239"/>
      <c r="DD61" s="239"/>
      <c r="DE61" s="239"/>
      <c r="DF61" s="239"/>
      <c r="DG61" s="239"/>
      <c r="DH61" s="239"/>
      <c r="DI61" s="239"/>
      <c r="DJ61" s="239"/>
      <c r="DK61" s="239"/>
      <c r="DL61" s="239"/>
      <c r="DM61" s="239"/>
      <c r="DN61" s="239"/>
      <c r="DO61" s="239"/>
      <c r="DP61" s="239"/>
      <c r="DQ61" s="239"/>
      <c r="DR61" s="239"/>
      <c r="DS61" s="239"/>
      <c r="DT61" s="239"/>
      <c r="DU61" s="239"/>
      <c r="DV61" s="239"/>
      <c r="DW61" s="239"/>
      <c r="DX61" s="239"/>
      <c r="DY61" s="239"/>
      <c r="DZ61" s="239"/>
      <c r="EA61" s="239"/>
      <c r="EB61" s="239"/>
      <c r="EC61" s="239"/>
      <c r="ED61" s="239"/>
      <c r="EE61" s="239"/>
      <c r="EF61" s="239"/>
      <c r="EG61" s="239"/>
      <c r="EH61" s="239"/>
      <c r="EI61" s="239"/>
      <c r="EJ61" s="239"/>
      <c r="EK61" s="239"/>
      <c r="EL61" s="239"/>
      <c r="EM61" s="239"/>
      <c r="EN61" s="239"/>
      <c r="EO61" s="239"/>
      <c r="EP61" s="239"/>
      <c r="EQ61" s="239"/>
      <c r="ER61" s="239"/>
      <c r="ES61" s="239"/>
      <c r="ET61" s="239"/>
      <c r="EU61" s="239"/>
      <c r="EV61" s="239"/>
      <c r="EW61" s="239"/>
      <c r="EX61" s="239"/>
      <c r="EY61" s="239"/>
      <c r="EZ61" s="239"/>
      <c r="FA61" s="239"/>
      <c r="FB61" s="239"/>
      <c r="FC61" s="239"/>
      <c r="FD61" s="239"/>
      <c r="FE61" s="239"/>
      <c r="FF61" s="239"/>
      <c r="FG61" s="239"/>
      <c r="FH61" s="239"/>
      <c r="FI61" s="239"/>
      <c r="FJ61" s="239"/>
      <c r="FK61" s="239"/>
      <c r="FL61" s="239"/>
      <c r="FM61" s="239"/>
      <c r="FN61" s="239"/>
      <c r="FO61" s="239"/>
      <c r="FP61" s="239"/>
      <c r="FQ61" s="239"/>
      <c r="FR61" s="239"/>
      <c r="FS61" s="239"/>
      <c r="FT61" s="239"/>
      <c r="FU61" s="239"/>
      <c r="FV61" s="239"/>
      <c r="FW61" s="239"/>
      <c r="FX61" s="239"/>
      <c r="FY61" s="239"/>
      <c r="FZ61" s="239"/>
      <c r="GA61" s="239"/>
      <c r="GB61" s="239"/>
      <c r="GC61" s="239"/>
      <c r="GD61" s="239"/>
      <c r="GE61" s="239"/>
      <c r="GF61" s="239"/>
      <c r="GG61" s="239"/>
      <c r="GH61" s="239"/>
      <c r="GI61" s="239"/>
      <c r="GJ61" s="239"/>
      <c r="GK61" s="239"/>
      <c r="GL61" s="239"/>
      <c r="GM61" s="239"/>
      <c r="GN61" s="239"/>
      <c r="GO61" s="239"/>
      <c r="GP61" s="239"/>
      <c r="GQ61" s="239"/>
      <c r="GR61" s="239"/>
      <c r="GS61" s="239"/>
      <c r="GT61" s="239"/>
      <c r="GU61" s="239"/>
      <c r="GV61" s="239"/>
      <c r="GW61" s="239"/>
      <c r="GX61" s="239"/>
      <c r="GY61" s="239"/>
      <c r="GZ61" s="239"/>
      <c r="HA61" s="239"/>
      <c r="HB61" s="239"/>
      <c r="HC61" s="239"/>
      <c r="HD61" s="239"/>
      <c r="HE61" s="239"/>
    </row>
    <row r="62" spans="1:213" s="223" customFormat="1" ht="18.5" x14ac:dyDescent="0.45">
      <c r="A62" s="157"/>
      <c r="B62" s="14"/>
      <c r="C62" s="14"/>
      <c r="D62" s="14"/>
      <c r="E62" s="14"/>
      <c r="F62" s="14"/>
      <c r="G62" s="14"/>
      <c r="H62" s="250"/>
      <c r="I62" s="223" t="s">
        <v>215</v>
      </c>
      <c r="J62" s="243">
        <v>77.846026792715804</v>
      </c>
      <c r="K62" s="243">
        <v>78.029969169947705</v>
      </c>
      <c r="L62" s="243">
        <v>79.498655663971405</v>
      </c>
      <c r="M62" s="243">
        <v>78.729706543307898</v>
      </c>
      <c r="N62" s="243">
        <v>78.849073412358393</v>
      </c>
      <c r="O62" s="243">
        <v>80.024535507589306</v>
      </c>
      <c r="P62" s="243">
        <v>78.558861755686806</v>
      </c>
      <c r="Q62" s="243">
        <v>80.550525514633605</v>
      </c>
      <c r="R62" s="243">
        <v>81.746390366190298</v>
      </c>
      <c r="S62" s="243">
        <v>81.813567678837998</v>
      </c>
      <c r="T62" s="243">
        <v>83.270737329570693</v>
      </c>
      <c r="U62" s="243">
        <v>84.529776917060204</v>
      </c>
      <c r="V62" s="243">
        <v>83.58</v>
      </c>
      <c r="W62" s="243">
        <v>85.37</v>
      </c>
      <c r="X62" s="243">
        <v>86.97</v>
      </c>
      <c r="Y62" s="243"/>
      <c r="Z62" s="243"/>
      <c r="AA62" s="243"/>
      <c r="AB62" s="243"/>
      <c r="AC62" s="243"/>
      <c r="AD62" s="243"/>
      <c r="AE62" s="243"/>
      <c r="AF62" s="243"/>
      <c r="AG62" s="243"/>
      <c r="AH62" s="243"/>
      <c r="AI62" s="243"/>
      <c r="AJ62" s="239"/>
      <c r="AK62" s="239"/>
      <c r="AL62" s="239"/>
      <c r="AM62" s="239"/>
      <c r="AN62" s="239"/>
      <c r="AO62" s="239"/>
      <c r="AP62" s="239"/>
      <c r="AQ62" s="239"/>
      <c r="AR62" s="239"/>
      <c r="AS62" s="239"/>
      <c r="AT62" s="239"/>
      <c r="AU62" s="239"/>
      <c r="AV62" s="239"/>
      <c r="AW62" s="239"/>
      <c r="AX62" s="239"/>
      <c r="AY62" s="239"/>
      <c r="AZ62" s="239"/>
      <c r="BA62" s="239"/>
      <c r="BB62" s="239"/>
      <c r="BC62" s="239"/>
      <c r="BD62" s="239"/>
      <c r="BE62" s="239"/>
      <c r="BF62" s="239"/>
      <c r="BG62" s="239"/>
      <c r="BH62" s="239"/>
      <c r="BI62" s="239"/>
      <c r="BJ62" s="239"/>
      <c r="BK62" s="239"/>
      <c r="BL62" s="239"/>
      <c r="BM62" s="239"/>
      <c r="BN62" s="239"/>
      <c r="BO62" s="239"/>
      <c r="BP62" s="239"/>
      <c r="BQ62" s="239"/>
      <c r="BR62" s="239"/>
      <c r="BS62" s="239"/>
      <c r="BT62" s="239"/>
      <c r="BU62" s="239"/>
      <c r="BV62" s="239"/>
      <c r="BW62" s="239"/>
      <c r="BX62" s="239"/>
      <c r="BY62" s="239"/>
      <c r="BZ62" s="239"/>
      <c r="CA62" s="239"/>
      <c r="CB62" s="239"/>
      <c r="CC62" s="239"/>
      <c r="CD62" s="239"/>
      <c r="CE62" s="239"/>
      <c r="CF62" s="239"/>
      <c r="CG62" s="239"/>
      <c r="CH62" s="239"/>
      <c r="CI62" s="239"/>
      <c r="CJ62" s="239"/>
      <c r="CK62" s="239"/>
      <c r="CL62" s="239"/>
      <c r="CM62" s="239"/>
      <c r="CN62" s="239"/>
      <c r="CO62" s="239"/>
      <c r="CP62" s="239"/>
      <c r="CQ62" s="239"/>
      <c r="CR62" s="239"/>
      <c r="CS62" s="239"/>
      <c r="CT62" s="239"/>
      <c r="CU62" s="239"/>
      <c r="CV62" s="239"/>
      <c r="CW62" s="239"/>
      <c r="CX62" s="239"/>
      <c r="CY62" s="239"/>
      <c r="CZ62" s="239"/>
      <c r="DA62" s="239"/>
      <c r="DB62" s="239"/>
      <c r="DC62" s="239"/>
      <c r="DD62" s="239"/>
      <c r="DE62" s="239"/>
      <c r="DF62" s="239"/>
      <c r="DG62" s="239"/>
      <c r="DH62" s="239"/>
      <c r="DI62" s="239"/>
      <c r="DJ62" s="239"/>
      <c r="DK62" s="239"/>
      <c r="DL62" s="239"/>
      <c r="DM62" s="239"/>
      <c r="DN62" s="239"/>
      <c r="DO62" s="239"/>
      <c r="DP62" s="239"/>
      <c r="DQ62" s="239"/>
      <c r="DR62" s="239"/>
      <c r="DS62" s="239"/>
      <c r="DT62" s="239"/>
      <c r="DU62" s="239"/>
      <c r="DV62" s="239"/>
      <c r="DW62" s="239"/>
      <c r="DX62" s="239"/>
      <c r="DY62" s="239"/>
      <c r="DZ62" s="239"/>
      <c r="EA62" s="239"/>
      <c r="EB62" s="239"/>
      <c r="EC62" s="239"/>
      <c r="ED62" s="239"/>
      <c r="EE62" s="239"/>
      <c r="EF62" s="239"/>
      <c r="EG62" s="239"/>
      <c r="EH62" s="239"/>
      <c r="EI62" s="239"/>
      <c r="EJ62" s="239"/>
      <c r="EK62" s="239"/>
      <c r="EL62" s="239"/>
      <c r="EM62" s="239"/>
      <c r="EN62" s="239"/>
      <c r="EO62" s="239"/>
      <c r="EP62" s="239"/>
      <c r="EQ62" s="239"/>
      <c r="ER62" s="239"/>
      <c r="ES62" s="239"/>
      <c r="ET62" s="239"/>
      <c r="EU62" s="239"/>
      <c r="EV62" s="239"/>
      <c r="EW62" s="239"/>
      <c r="EX62" s="239"/>
      <c r="EY62" s="239"/>
      <c r="EZ62" s="239"/>
      <c r="FA62" s="239"/>
      <c r="FB62" s="239"/>
      <c r="FC62" s="239"/>
      <c r="FD62" s="239"/>
      <c r="FE62" s="239"/>
      <c r="FF62" s="239"/>
      <c r="FG62" s="239"/>
      <c r="FH62" s="239"/>
      <c r="FI62" s="239"/>
      <c r="FJ62" s="239"/>
      <c r="FK62" s="239"/>
      <c r="FL62" s="239"/>
      <c r="FM62" s="239"/>
      <c r="FN62" s="239"/>
      <c r="FO62" s="239"/>
      <c r="FP62" s="239"/>
      <c r="FQ62" s="239"/>
      <c r="FR62" s="239"/>
      <c r="FS62" s="239"/>
      <c r="FT62" s="239"/>
      <c r="FU62" s="239"/>
      <c r="FV62" s="239"/>
      <c r="FW62" s="239"/>
      <c r="FX62" s="239"/>
      <c r="FY62" s="239"/>
      <c r="FZ62" s="239"/>
      <c r="GA62" s="239"/>
      <c r="GB62" s="239"/>
      <c r="GC62" s="239"/>
      <c r="GD62" s="239"/>
      <c r="GE62" s="239"/>
      <c r="GF62" s="239"/>
      <c r="GG62" s="239"/>
      <c r="GH62" s="239"/>
      <c r="GI62" s="239"/>
      <c r="GJ62" s="239"/>
      <c r="GK62" s="239"/>
      <c r="GL62" s="239"/>
      <c r="GM62" s="239"/>
      <c r="GN62" s="239"/>
      <c r="GO62" s="239"/>
      <c r="GP62" s="239"/>
      <c r="GQ62" s="239"/>
      <c r="GR62" s="239"/>
      <c r="GS62" s="239"/>
      <c r="GT62" s="239"/>
      <c r="GU62" s="239"/>
      <c r="GV62" s="239"/>
      <c r="GW62" s="239"/>
      <c r="GX62" s="239"/>
      <c r="GY62" s="239"/>
      <c r="GZ62" s="239"/>
      <c r="HA62" s="239"/>
      <c r="HB62" s="239"/>
      <c r="HC62" s="239"/>
      <c r="HD62" s="239"/>
      <c r="HE62" s="239"/>
    </row>
    <row r="63" spans="1:213" s="223" customFormat="1" ht="18.5" x14ac:dyDescent="0.45">
      <c r="A63" s="157"/>
      <c r="B63" s="14"/>
      <c r="C63" s="14"/>
      <c r="D63" s="14"/>
      <c r="E63" s="14"/>
      <c r="F63" s="14"/>
      <c r="G63" s="14"/>
      <c r="H63" s="250"/>
      <c r="J63" s="243"/>
      <c r="K63" s="243"/>
      <c r="L63" s="243"/>
      <c r="M63" s="243"/>
      <c r="N63" s="243"/>
      <c r="O63" s="243"/>
      <c r="P63" s="243"/>
      <c r="Q63" s="243"/>
      <c r="R63" s="243"/>
      <c r="S63" s="243"/>
      <c r="T63" s="243"/>
      <c r="U63" s="243"/>
      <c r="V63" s="243"/>
      <c r="W63" s="243"/>
      <c r="X63" s="243"/>
      <c r="Y63" s="243"/>
      <c r="Z63" s="243"/>
      <c r="AA63" s="243"/>
      <c r="AB63" s="243"/>
      <c r="AC63" s="243"/>
      <c r="AD63" s="243"/>
      <c r="AE63" s="243"/>
      <c r="AF63" s="243"/>
      <c r="AG63" s="243"/>
      <c r="AH63" s="243"/>
      <c r="AI63" s="243"/>
      <c r="AJ63" s="239"/>
      <c r="AK63" s="239"/>
      <c r="AL63" s="239"/>
      <c r="AM63" s="239"/>
      <c r="AN63" s="239"/>
      <c r="AO63" s="239"/>
      <c r="AP63" s="239"/>
      <c r="AQ63" s="239"/>
      <c r="AR63" s="239"/>
      <c r="AS63" s="239"/>
      <c r="AT63" s="239"/>
      <c r="AU63" s="239"/>
      <c r="AV63" s="239"/>
      <c r="AW63" s="239"/>
      <c r="AX63" s="239"/>
      <c r="AY63" s="239"/>
      <c r="AZ63" s="239"/>
      <c r="BA63" s="239"/>
      <c r="BB63" s="239"/>
      <c r="BC63" s="239"/>
      <c r="BD63" s="239"/>
      <c r="BE63" s="239"/>
      <c r="BF63" s="239"/>
      <c r="BG63" s="239"/>
      <c r="BH63" s="239"/>
      <c r="BI63" s="239"/>
      <c r="BJ63" s="239"/>
      <c r="BK63" s="239"/>
      <c r="BL63" s="239"/>
      <c r="BM63" s="239"/>
      <c r="BN63" s="239"/>
      <c r="BO63" s="239"/>
      <c r="BP63" s="239"/>
      <c r="BQ63" s="239"/>
      <c r="BR63" s="239"/>
      <c r="BS63" s="239"/>
      <c r="BT63" s="239"/>
      <c r="BU63" s="239"/>
      <c r="BV63" s="239"/>
      <c r="BW63" s="239"/>
      <c r="BX63" s="239"/>
      <c r="BY63" s="239"/>
      <c r="BZ63" s="239"/>
      <c r="CA63" s="239"/>
      <c r="CB63" s="239"/>
      <c r="CC63" s="239"/>
      <c r="CD63" s="239"/>
      <c r="CE63" s="239"/>
      <c r="CF63" s="239"/>
      <c r="CG63" s="239"/>
      <c r="CH63" s="239"/>
      <c r="CI63" s="239"/>
      <c r="CJ63" s="239"/>
      <c r="CK63" s="239"/>
      <c r="CL63" s="239"/>
      <c r="CM63" s="239"/>
      <c r="CN63" s="239"/>
      <c r="CO63" s="239"/>
      <c r="CP63" s="239"/>
      <c r="CQ63" s="239"/>
      <c r="CR63" s="239"/>
      <c r="CS63" s="239"/>
      <c r="CT63" s="239"/>
      <c r="CU63" s="239"/>
      <c r="CV63" s="239"/>
      <c r="CW63" s="239"/>
      <c r="CX63" s="239"/>
      <c r="CY63" s="239"/>
      <c r="CZ63" s="239"/>
      <c r="DA63" s="239"/>
      <c r="DB63" s="239"/>
      <c r="DC63" s="239"/>
      <c r="DD63" s="239"/>
      <c r="DE63" s="239"/>
      <c r="DF63" s="239"/>
      <c r="DG63" s="239"/>
      <c r="DH63" s="239"/>
      <c r="DI63" s="239"/>
      <c r="DJ63" s="239"/>
      <c r="DK63" s="239"/>
      <c r="DL63" s="239"/>
      <c r="DM63" s="239"/>
      <c r="DN63" s="239"/>
      <c r="DO63" s="239"/>
      <c r="DP63" s="239"/>
      <c r="DQ63" s="239"/>
      <c r="DR63" s="239"/>
      <c r="DS63" s="239"/>
      <c r="DT63" s="239"/>
      <c r="DU63" s="239"/>
      <c r="DV63" s="239"/>
      <c r="DW63" s="239"/>
      <c r="DX63" s="239"/>
      <c r="DY63" s="239"/>
      <c r="DZ63" s="239"/>
      <c r="EA63" s="239"/>
      <c r="EB63" s="239"/>
      <c r="EC63" s="239"/>
      <c r="ED63" s="239"/>
      <c r="EE63" s="239"/>
      <c r="EF63" s="239"/>
      <c r="EG63" s="239"/>
      <c r="EH63" s="239"/>
      <c r="EI63" s="239"/>
      <c r="EJ63" s="239"/>
      <c r="EK63" s="239"/>
      <c r="EL63" s="239"/>
      <c r="EM63" s="239"/>
      <c r="EN63" s="239"/>
      <c r="EO63" s="239"/>
      <c r="EP63" s="239"/>
      <c r="EQ63" s="239"/>
      <c r="ER63" s="239"/>
      <c r="ES63" s="239"/>
      <c r="ET63" s="239"/>
      <c r="EU63" s="239"/>
      <c r="EV63" s="239"/>
      <c r="EW63" s="239"/>
      <c r="EX63" s="239"/>
      <c r="EY63" s="239"/>
      <c r="EZ63" s="239"/>
      <c r="FA63" s="239"/>
      <c r="FB63" s="239"/>
      <c r="FC63" s="239"/>
      <c r="FD63" s="239"/>
      <c r="FE63" s="239"/>
      <c r="FF63" s="239"/>
      <c r="FG63" s="239"/>
      <c r="FH63" s="239"/>
      <c r="FI63" s="239"/>
      <c r="FJ63" s="239"/>
      <c r="FK63" s="239"/>
      <c r="FL63" s="239"/>
      <c r="FM63" s="239"/>
      <c r="FN63" s="239"/>
      <c r="FO63" s="239"/>
      <c r="FP63" s="239"/>
      <c r="FQ63" s="239"/>
      <c r="FR63" s="239"/>
      <c r="FS63" s="239"/>
      <c r="FT63" s="239"/>
      <c r="FU63" s="239"/>
      <c r="FV63" s="239"/>
      <c r="FW63" s="239"/>
      <c r="FX63" s="239"/>
      <c r="FY63" s="239"/>
      <c r="FZ63" s="239"/>
      <c r="GA63" s="239"/>
      <c r="GB63" s="239"/>
      <c r="GC63" s="239"/>
      <c r="GD63" s="239"/>
      <c r="GE63" s="239"/>
      <c r="GF63" s="239"/>
      <c r="GG63" s="239"/>
      <c r="GH63" s="239"/>
      <c r="GI63" s="239"/>
      <c r="GJ63" s="239"/>
      <c r="GK63" s="239"/>
      <c r="GL63" s="239"/>
      <c r="GM63" s="239"/>
      <c r="GN63" s="239"/>
      <c r="GO63" s="239"/>
      <c r="GP63" s="239"/>
      <c r="GQ63" s="239"/>
      <c r="GR63" s="239"/>
      <c r="GS63" s="239"/>
      <c r="GT63" s="239"/>
      <c r="GU63" s="239"/>
      <c r="GV63" s="239"/>
      <c r="GW63" s="239"/>
      <c r="GX63" s="239"/>
      <c r="GY63" s="239"/>
      <c r="GZ63" s="239"/>
      <c r="HA63" s="239"/>
      <c r="HB63" s="239"/>
      <c r="HC63" s="239"/>
      <c r="HD63" s="239"/>
      <c r="HE63" s="239"/>
    </row>
    <row r="64" spans="1:213" s="223" customFormat="1" ht="18.5" x14ac:dyDescent="0.45">
      <c r="A64" s="157"/>
      <c r="B64" s="14"/>
      <c r="C64" s="14"/>
      <c r="D64" s="14"/>
      <c r="E64" s="14"/>
      <c r="F64" s="14"/>
      <c r="G64" s="14"/>
      <c r="H64" s="26" t="s">
        <v>491</v>
      </c>
      <c r="J64" s="243"/>
      <c r="K64" s="243"/>
      <c r="L64" s="243"/>
      <c r="M64" s="243"/>
      <c r="N64" s="243"/>
      <c r="O64" s="243"/>
      <c r="P64" s="243"/>
      <c r="Q64" s="243"/>
      <c r="R64" s="243"/>
      <c r="S64" s="243"/>
      <c r="T64" s="243"/>
      <c r="U64" s="243"/>
      <c r="V64" s="243"/>
      <c r="W64" s="243"/>
      <c r="X64" s="243"/>
      <c r="Y64" s="243"/>
      <c r="Z64" s="243"/>
      <c r="AA64" s="243"/>
      <c r="AB64" s="243"/>
      <c r="AC64" s="243"/>
      <c r="AD64" s="243"/>
      <c r="AE64" s="243"/>
      <c r="AF64" s="243"/>
      <c r="AG64" s="243"/>
      <c r="AH64" s="243"/>
      <c r="AI64" s="243"/>
      <c r="AJ64" s="239"/>
      <c r="AK64" s="239"/>
      <c r="AL64" s="239"/>
      <c r="AM64" s="239"/>
      <c r="AN64" s="239"/>
      <c r="AO64" s="239"/>
      <c r="AP64" s="239"/>
      <c r="AQ64" s="239"/>
      <c r="AR64" s="239"/>
      <c r="AS64" s="239"/>
      <c r="AT64" s="239"/>
      <c r="AU64" s="239"/>
      <c r="AV64" s="239"/>
      <c r="AW64" s="239"/>
      <c r="AX64" s="239"/>
      <c r="AY64" s="239"/>
      <c r="AZ64" s="239"/>
      <c r="BA64" s="239"/>
      <c r="BB64" s="239"/>
      <c r="BC64" s="239"/>
      <c r="BD64" s="239"/>
      <c r="BE64" s="239"/>
      <c r="BF64" s="239"/>
      <c r="BG64" s="239"/>
      <c r="BH64" s="239"/>
      <c r="BI64" s="239"/>
      <c r="BJ64" s="239"/>
      <c r="BK64" s="239"/>
      <c r="BL64" s="239"/>
      <c r="BM64" s="239"/>
      <c r="BN64" s="239"/>
      <c r="BO64" s="239"/>
      <c r="BP64" s="239"/>
      <c r="BQ64" s="239"/>
      <c r="BR64" s="239"/>
      <c r="BS64" s="239"/>
      <c r="BT64" s="239"/>
      <c r="BU64" s="239"/>
      <c r="BV64" s="239"/>
      <c r="BW64" s="239"/>
      <c r="BX64" s="239"/>
      <c r="BY64" s="239"/>
      <c r="BZ64" s="239"/>
      <c r="CA64" s="239"/>
      <c r="CB64" s="239"/>
      <c r="CC64" s="239"/>
      <c r="CD64" s="239"/>
      <c r="CE64" s="239"/>
      <c r="CF64" s="239"/>
      <c r="CG64" s="239"/>
      <c r="CH64" s="239"/>
      <c r="CI64" s="239"/>
      <c r="CJ64" s="239"/>
      <c r="CK64" s="239"/>
      <c r="CL64" s="239"/>
      <c r="CM64" s="239"/>
      <c r="CN64" s="239"/>
      <c r="CO64" s="239"/>
      <c r="CP64" s="239"/>
      <c r="CQ64" s="239"/>
      <c r="CR64" s="239"/>
      <c r="CS64" s="239"/>
      <c r="CT64" s="239"/>
      <c r="CU64" s="239"/>
      <c r="CV64" s="239"/>
      <c r="CW64" s="239"/>
      <c r="CX64" s="239"/>
      <c r="CY64" s="239"/>
      <c r="CZ64" s="239"/>
      <c r="DA64" s="239"/>
      <c r="DB64" s="239"/>
      <c r="DC64" s="239"/>
      <c r="DD64" s="239"/>
      <c r="DE64" s="239"/>
      <c r="DF64" s="239"/>
      <c r="DG64" s="239"/>
      <c r="DH64" s="239"/>
      <c r="DI64" s="239"/>
      <c r="DJ64" s="239"/>
      <c r="DK64" s="239"/>
      <c r="DL64" s="239"/>
      <c r="DM64" s="239"/>
      <c r="DN64" s="239"/>
      <c r="DO64" s="239"/>
      <c r="DP64" s="239"/>
      <c r="DQ64" s="239"/>
      <c r="DR64" s="239"/>
      <c r="DS64" s="239"/>
      <c r="DT64" s="239"/>
      <c r="DU64" s="239"/>
      <c r="DV64" s="239"/>
      <c r="DW64" s="239"/>
      <c r="DX64" s="239"/>
      <c r="DY64" s="239"/>
      <c r="DZ64" s="239"/>
      <c r="EA64" s="239"/>
      <c r="EB64" s="239"/>
      <c r="EC64" s="239"/>
      <c r="ED64" s="239"/>
      <c r="EE64" s="239"/>
      <c r="EF64" s="239"/>
      <c r="EG64" s="239"/>
      <c r="EH64" s="239"/>
      <c r="EI64" s="239"/>
      <c r="EJ64" s="239"/>
      <c r="EK64" s="239"/>
      <c r="EL64" s="239"/>
      <c r="EM64" s="239"/>
      <c r="EN64" s="239"/>
      <c r="EO64" s="239"/>
      <c r="EP64" s="239"/>
      <c r="EQ64" s="239"/>
      <c r="ER64" s="239"/>
      <c r="ES64" s="239"/>
      <c r="ET64" s="239"/>
      <c r="EU64" s="239"/>
      <c r="EV64" s="239"/>
      <c r="EW64" s="239"/>
      <c r="EX64" s="239"/>
      <c r="EY64" s="239"/>
      <c r="EZ64" s="239"/>
      <c r="FA64" s="239"/>
      <c r="FB64" s="239"/>
      <c r="FC64" s="239"/>
      <c r="FD64" s="239"/>
      <c r="FE64" s="239"/>
      <c r="FF64" s="239"/>
      <c r="FG64" s="239"/>
      <c r="FH64" s="239"/>
      <c r="FI64" s="239"/>
      <c r="FJ64" s="239"/>
      <c r="FK64" s="239"/>
      <c r="FL64" s="239"/>
      <c r="FM64" s="239"/>
      <c r="FN64" s="239"/>
      <c r="FO64" s="239"/>
      <c r="FP64" s="239"/>
      <c r="FQ64" s="239"/>
      <c r="FR64" s="239"/>
      <c r="FS64" s="239"/>
      <c r="FT64" s="239"/>
      <c r="FU64" s="239"/>
      <c r="FV64" s="239"/>
      <c r="FW64" s="239"/>
      <c r="FX64" s="239"/>
      <c r="FY64" s="239"/>
      <c r="FZ64" s="239"/>
      <c r="GA64" s="239"/>
      <c r="GB64" s="239"/>
      <c r="GC64" s="239"/>
      <c r="GD64" s="239"/>
      <c r="GE64" s="239"/>
      <c r="GF64" s="239"/>
      <c r="GG64" s="239"/>
      <c r="GH64" s="239"/>
      <c r="GI64" s="239"/>
      <c r="GJ64" s="239"/>
      <c r="GK64" s="239"/>
      <c r="GL64" s="239"/>
      <c r="GM64" s="239"/>
      <c r="GN64" s="239"/>
      <c r="GO64" s="239"/>
      <c r="GP64" s="239"/>
      <c r="GQ64" s="239"/>
      <c r="GR64" s="239"/>
      <c r="GS64" s="239"/>
      <c r="GT64" s="239"/>
      <c r="GU64" s="239"/>
      <c r="GV64" s="239"/>
      <c r="GW64" s="239"/>
      <c r="GX64" s="239"/>
      <c r="GY64" s="239"/>
      <c r="GZ64" s="239"/>
      <c r="HA64" s="239"/>
      <c r="HB64" s="239"/>
      <c r="HC64" s="239"/>
      <c r="HD64" s="239"/>
      <c r="HE64" s="239"/>
    </row>
    <row r="65" spans="1:213" s="223" customFormat="1" ht="18.5" x14ac:dyDescent="0.45">
      <c r="A65" s="157"/>
      <c r="B65" s="14"/>
      <c r="C65" s="14"/>
      <c r="D65" s="14"/>
      <c r="E65" s="14"/>
      <c r="F65" s="14"/>
      <c r="G65" s="14"/>
      <c r="H65" s="250"/>
      <c r="I65" s="223" t="s">
        <v>215</v>
      </c>
      <c r="J65" s="243">
        <v>5.9921861500000002</v>
      </c>
      <c r="K65" s="243">
        <v>5.6175199999999998</v>
      </c>
      <c r="L65" s="243">
        <v>6.2763</v>
      </c>
      <c r="M65" s="243">
        <v>6.1778305549264303</v>
      </c>
      <c r="N65" s="243">
        <v>6.60198166224954</v>
      </c>
      <c r="O65" s="243">
        <v>6.8760478276442196</v>
      </c>
      <c r="P65" s="243">
        <v>6.4172584520030602</v>
      </c>
      <c r="Q65" s="243">
        <v>6.8222961155203103</v>
      </c>
      <c r="R65" s="243">
        <v>6.7825344337145399</v>
      </c>
      <c r="S65" s="243">
        <v>6.8341112139357003</v>
      </c>
      <c r="T65" s="243">
        <v>7.1977803831056297</v>
      </c>
      <c r="U65" s="243">
        <v>7.1907962487067998</v>
      </c>
      <c r="V65" s="243">
        <v>6.7895917953964</v>
      </c>
      <c r="W65" s="243">
        <v>7.2043864084031997</v>
      </c>
      <c r="X65" s="243">
        <v>7.2760852313284001</v>
      </c>
      <c r="Y65" s="243">
        <v>6.53117010835033</v>
      </c>
      <c r="Z65" s="243" t="e">
        <v>#N/A</v>
      </c>
      <c r="AA65" s="243" t="e">
        <v>#N/A</v>
      </c>
      <c r="AB65" s="243" t="e">
        <v>#N/A</v>
      </c>
      <c r="AC65" s="243" t="e">
        <v>#N/A</v>
      </c>
      <c r="AD65" s="243" t="e">
        <v>#N/A</v>
      </c>
      <c r="AE65" s="243"/>
      <c r="AF65" s="243"/>
      <c r="AG65" s="243"/>
      <c r="AH65" s="243"/>
      <c r="AI65" s="243"/>
      <c r="AJ65" s="239"/>
      <c r="AK65" s="239"/>
      <c r="AL65" s="239"/>
      <c r="AM65" s="239"/>
      <c r="AN65" s="239"/>
      <c r="AO65" s="239"/>
      <c r="AP65" s="239"/>
      <c r="AQ65" s="239"/>
      <c r="AR65" s="239"/>
      <c r="AS65" s="239"/>
      <c r="AT65" s="239"/>
      <c r="AU65" s="239"/>
      <c r="AV65" s="239"/>
      <c r="AW65" s="239"/>
      <c r="AX65" s="239"/>
      <c r="AY65" s="239"/>
      <c r="AZ65" s="239"/>
      <c r="BA65" s="239"/>
      <c r="BB65" s="239"/>
      <c r="BC65" s="239"/>
      <c r="BD65" s="239"/>
      <c r="BE65" s="239"/>
      <c r="BF65" s="239"/>
      <c r="BG65" s="239"/>
      <c r="BH65" s="239"/>
      <c r="BI65" s="239"/>
      <c r="BJ65" s="239"/>
      <c r="BK65" s="239"/>
      <c r="BL65" s="239"/>
      <c r="BM65" s="239"/>
      <c r="BN65" s="239"/>
      <c r="BO65" s="239"/>
      <c r="BP65" s="239"/>
      <c r="BQ65" s="239"/>
      <c r="BR65" s="239"/>
      <c r="BS65" s="239"/>
      <c r="BT65" s="239"/>
      <c r="BU65" s="239"/>
      <c r="BV65" s="239"/>
      <c r="BW65" s="239"/>
      <c r="BX65" s="239"/>
      <c r="BY65" s="239"/>
      <c r="BZ65" s="239"/>
      <c r="CA65" s="239"/>
      <c r="CB65" s="239"/>
      <c r="CC65" s="239"/>
      <c r="CD65" s="239"/>
      <c r="CE65" s="239"/>
      <c r="CF65" s="239"/>
      <c r="CG65" s="239"/>
      <c r="CH65" s="239"/>
      <c r="CI65" s="239"/>
      <c r="CJ65" s="239"/>
      <c r="CK65" s="239"/>
      <c r="CL65" s="239"/>
      <c r="CM65" s="239"/>
      <c r="CN65" s="239"/>
      <c r="CO65" s="239"/>
      <c r="CP65" s="239"/>
      <c r="CQ65" s="239"/>
      <c r="CR65" s="239"/>
      <c r="CS65" s="239"/>
      <c r="CT65" s="239"/>
      <c r="CU65" s="239"/>
      <c r="CV65" s="239"/>
      <c r="CW65" s="239"/>
      <c r="CX65" s="239"/>
      <c r="CY65" s="239"/>
      <c r="CZ65" s="239"/>
      <c r="DA65" s="239"/>
      <c r="DB65" s="239"/>
      <c r="DC65" s="239"/>
      <c r="DD65" s="239"/>
      <c r="DE65" s="239"/>
      <c r="DF65" s="239"/>
      <c r="DG65" s="239"/>
      <c r="DH65" s="239"/>
      <c r="DI65" s="239"/>
      <c r="DJ65" s="239"/>
      <c r="DK65" s="239"/>
      <c r="DL65" s="239"/>
      <c r="DM65" s="239"/>
      <c r="DN65" s="239"/>
      <c r="DO65" s="239"/>
      <c r="DP65" s="239"/>
      <c r="DQ65" s="239"/>
      <c r="DR65" s="239"/>
      <c r="DS65" s="239"/>
      <c r="DT65" s="239"/>
      <c r="DU65" s="239"/>
      <c r="DV65" s="239"/>
      <c r="DW65" s="239"/>
      <c r="DX65" s="239"/>
      <c r="DY65" s="239"/>
      <c r="DZ65" s="239"/>
      <c r="EA65" s="239"/>
      <c r="EB65" s="239"/>
      <c r="EC65" s="239"/>
      <c r="ED65" s="239"/>
      <c r="EE65" s="239"/>
      <c r="EF65" s="239"/>
      <c r="EG65" s="239"/>
      <c r="EH65" s="239"/>
      <c r="EI65" s="239"/>
      <c r="EJ65" s="239"/>
      <c r="EK65" s="239"/>
      <c r="EL65" s="239"/>
      <c r="EM65" s="239"/>
      <c r="EN65" s="239"/>
      <c r="EO65" s="239"/>
      <c r="EP65" s="239"/>
      <c r="EQ65" s="239"/>
      <c r="ER65" s="239"/>
      <c r="ES65" s="239"/>
      <c r="ET65" s="239"/>
      <c r="EU65" s="239"/>
      <c r="EV65" s="239"/>
      <c r="EW65" s="239"/>
      <c r="EX65" s="239"/>
      <c r="EY65" s="239"/>
      <c r="EZ65" s="239"/>
      <c r="FA65" s="239"/>
      <c r="FB65" s="239"/>
      <c r="FC65" s="239"/>
      <c r="FD65" s="239"/>
      <c r="FE65" s="239"/>
      <c r="FF65" s="239"/>
      <c r="FG65" s="239"/>
      <c r="FH65" s="239"/>
      <c r="FI65" s="239"/>
      <c r="FJ65" s="239"/>
      <c r="FK65" s="239"/>
      <c r="FL65" s="239"/>
      <c r="FM65" s="239"/>
      <c r="FN65" s="239"/>
      <c r="FO65" s="239"/>
      <c r="FP65" s="239"/>
      <c r="FQ65" s="239"/>
      <c r="FR65" s="239"/>
      <c r="FS65" s="239"/>
      <c r="FT65" s="239"/>
      <c r="FU65" s="239"/>
      <c r="FV65" s="239"/>
      <c r="FW65" s="239"/>
      <c r="FX65" s="239"/>
      <c r="FY65" s="239"/>
      <c r="FZ65" s="239"/>
      <c r="GA65" s="239"/>
      <c r="GB65" s="239"/>
      <c r="GC65" s="239"/>
      <c r="GD65" s="239"/>
      <c r="GE65" s="239"/>
      <c r="GF65" s="239"/>
      <c r="GG65" s="239"/>
      <c r="GH65" s="239"/>
      <c r="GI65" s="239"/>
      <c r="GJ65" s="239"/>
      <c r="GK65" s="239"/>
      <c r="GL65" s="239"/>
      <c r="GM65" s="239"/>
      <c r="GN65" s="239"/>
      <c r="GO65" s="239"/>
      <c r="GP65" s="239"/>
      <c r="GQ65" s="239"/>
      <c r="GR65" s="239"/>
      <c r="GS65" s="239"/>
      <c r="GT65" s="239"/>
      <c r="GU65" s="239"/>
      <c r="GV65" s="239"/>
      <c r="GW65" s="239"/>
      <c r="GX65" s="239"/>
      <c r="GY65" s="239"/>
      <c r="GZ65" s="239"/>
      <c r="HA65" s="239"/>
      <c r="HB65" s="239"/>
      <c r="HC65" s="239"/>
      <c r="HD65" s="239"/>
      <c r="HE65" s="239"/>
    </row>
    <row r="66" spans="1:213" s="223" customFormat="1" ht="18.5" x14ac:dyDescent="0.45">
      <c r="A66" s="157"/>
      <c r="B66" s="14"/>
      <c r="C66" s="14"/>
      <c r="D66" s="14"/>
      <c r="E66" s="14"/>
      <c r="F66" s="14"/>
      <c r="G66" s="14"/>
      <c r="H66" s="250"/>
      <c r="I66" s="224" t="s">
        <v>465</v>
      </c>
      <c r="J66" s="243"/>
      <c r="K66" s="243"/>
      <c r="L66" s="243"/>
      <c r="M66" s="243"/>
      <c r="N66" s="243"/>
      <c r="O66" s="243"/>
      <c r="P66" s="243"/>
      <c r="Q66" s="243"/>
      <c r="R66" s="243"/>
      <c r="S66" s="243"/>
      <c r="T66" s="243"/>
      <c r="U66" s="243"/>
      <c r="V66" s="243"/>
      <c r="W66" s="243"/>
      <c r="X66" s="243">
        <v>7.3</v>
      </c>
      <c r="Y66" s="243">
        <v>7.0121591451495355</v>
      </c>
      <c r="Z66" s="243">
        <v>6.6125313416044733</v>
      </c>
      <c r="AA66" s="243">
        <v>6.3276997651284974</v>
      </c>
      <c r="AB66" s="243">
        <v>6.2942153302591759</v>
      </c>
      <c r="AC66" s="243">
        <v>6.2518681468170811</v>
      </c>
      <c r="AD66" s="243">
        <v>6.1934705128397463</v>
      </c>
      <c r="AE66" s="243"/>
      <c r="AF66" s="243"/>
      <c r="AG66" s="243"/>
      <c r="AH66" s="243"/>
      <c r="AI66" s="243"/>
      <c r="AJ66" s="239"/>
      <c r="AK66" s="239"/>
      <c r="AL66" s="239"/>
      <c r="AM66" s="239"/>
      <c r="AN66" s="239"/>
      <c r="AO66" s="239"/>
      <c r="AP66" s="239"/>
      <c r="AQ66" s="239"/>
      <c r="AR66" s="239"/>
      <c r="AS66" s="239"/>
      <c r="AT66" s="239"/>
      <c r="AU66" s="239"/>
      <c r="AV66" s="239"/>
      <c r="AW66" s="239"/>
      <c r="AX66" s="239"/>
      <c r="AY66" s="239"/>
      <c r="AZ66" s="239"/>
      <c r="BA66" s="239"/>
      <c r="BB66" s="239"/>
      <c r="BC66" s="239"/>
      <c r="BD66" s="239"/>
      <c r="BE66" s="239"/>
      <c r="BF66" s="239"/>
      <c r="BG66" s="239"/>
      <c r="BH66" s="239"/>
      <c r="BI66" s="239"/>
      <c r="BJ66" s="239"/>
      <c r="BK66" s="239"/>
      <c r="BL66" s="239"/>
      <c r="BM66" s="239"/>
      <c r="BN66" s="239"/>
      <c r="BO66" s="239"/>
      <c r="BP66" s="239"/>
      <c r="BQ66" s="239"/>
      <c r="BR66" s="239"/>
      <c r="BS66" s="239"/>
      <c r="BT66" s="239"/>
      <c r="BU66" s="239"/>
      <c r="BV66" s="239"/>
      <c r="BW66" s="239"/>
      <c r="BX66" s="239"/>
      <c r="BY66" s="239"/>
      <c r="BZ66" s="239"/>
      <c r="CA66" s="239"/>
      <c r="CB66" s="239"/>
      <c r="CC66" s="239"/>
      <c r="CD66" s="239"/>
      <c r="CE66" s="239"/>
      <c r="CF66" s="239"/>
      <c r="CG66" s="239"/>
      <c r="CH66" s="239"/>
      <c r="CI66" s="239"/>
      <c r="CJ66" s="239"/>
      <c r="CK66" s="239"/>
      <c r="CL66" s="239"/>
      <c r="CM66" s="239"/>
      <c r="CN66" s="239"/>
      <c r="CO66" s="239"/>
      <c r="CP66" s="239"/>
      <c r="CQ66" s="239"/>
      <c r="CR66" s="239"/>
      <c r="CS66" s="239"/>
      <c r="CT66" s="239"/>
      <c r="CU66" s="239"/>
      <c r="CV66" s="239"/>
      <c r="CW66" s="239"/>
      <c r="CX66" s="239"/>
      <c r="CY66" s="239"/>
      <c r="CZ66" s="239"/>
      <c r="DA66" s="239"/>
      <c r="DB66" s="239"/>
      <c r="DC66" s="239"/>
      <c r="DD66" s="239"/>
      <c r="DE66" s="239"/>
      <c r="DF66" s="239"/>
      <c r="DG66" s="239"/>
      <c r="DH66" s="239"/>
      <c r="DI66" s="239"/>
      <c r="DJ66" s="239"/>
      <c r="DK66" s="239"/>
      <c r="DL66" s="239"/>
      <c r="DM66" s="239"/>
      <c r="DN66" s="239"/>
      <c r="DO66" s="239"/>
      <c r="DP66" s="239"/>
      <c r="DQ66" s="239"/>
      <c r="DR66" s="239"/>
      <c r="DS66" s="239"/>
      <c r="DT66" s="239"/>
      <c r="DU66" s="239"/>
      <c r="DV66" s="239"/>
      <c r="DW66" s="239"/>
      <c r="DX66" s="239"/>
      <c r="DY66" s="239"/>
      <c r="DZ66" s="239"/>
      <c r="EA66" s="239"/>
      <c r="EB66" s="239"/>
      <c r="EC66" s="239"/>
      <c r="ED66" s="239"/>
      <c r="EE66" s="239"/>
      <c r="EF66" s="239"/>
      <c r="EG66" s="239"/>
      <c r="EH66" s="239"/>
      <c r="EI66" s="239"/>
      <c r="EJ66" s="239"/>
      <c r="EK66" s="239"/>
      <c r="EL66" s="239"/>
      <c r="EM66" s="239"/>
      <c r="EN66" s="239"/>
      <c r="EO66" s="239"/>
      <c r="EP66" s="239"/>
      <c r="EQ66" s="239"/>
      <c r="ER66" s="239"/>
      <c r="ES66" s="239"/>
      <c r="ET66" s="239"/>
      <c r="EU66" s="239"/>
      <c r="EV66" s="239"/>
      <c r="EW66" s="239"/>
      <c r="EX66" s="239"/>
      <c r="EY66" s="239"/>
      <c r="EZ66" s="239"/>
      <c r="FA66" s="239"/>
      <c r="FB66" s="239"/>
      <c r="FC66" s="239"/>
      <c r="FD66" s="239"/>
      <c r="FE66" s="239"/>
      <c r="FF66" s="239"/>
      <c r="FG66" s="239"/>
      <c r="FH66" s="239"/>
      <c r="FI66" s="239"/>
      <c r="FJ66" s="239"/>
      <c r="FK66" s="239"/>
      <c r="FL66" s="239"/>
      <c r="FM66" s="239"/>
      <c r="FN66" s="239"/>
      <c r="FO66" s="239"/>
      <c r="FP66" s="239"/>
      <c r="FQ66" s="239"/>
      <c r="FR66" s="239"/>
      <c r="FS66" s="239"/>
      <c r="FT66" s="239"/>
      <c r="FU66" s="239"/>
      <c r="FV66" s="239"/>
      <c r="FW66" s="239"/>
      <c r="FX66" s="239"/>
      <c r="FY66" s="239"/>
      <c r="FZ66" s="239"/>
      <c r="GA66" s="239"/>
      <c r="GB66" s="239"/>
      <c r="GC66" s="239"/>
      <c r="GD66" s="239"/>
      <c r="GE66" s="239"/>
      <c r="GF66" s="239"/>
      <c r="GG66" s="239"/>
      <c r="GH66" s="239"/>
      <c r="GI66" s="239"/>
      <c r="GJ66" s="239"/>
      <c r="GK66" s="239"/>
      <c r="GL66" s="239"/>
      <c r="GM66" s="239"/>
      <c r="GN66" s="239"/>
      <c r="GO66" s="239"/>
      <c r="GP66" s="239"/>
      <c r="GQ66" s="239"/>
      <c r="GR66" s="239"/>
      <c r="GS66" s="239"/>
      <c r="GT66" s="239"/>
      <c r="GU66" s="239"/>
      <c r="GV66" s="239"/>
      <c r="GW66" s="239"/>
      <c r="GX66" s="239"/>
      <c r="GY66" s="239"/>
      <c r="GZ66" s="239"/>
      <c r="HA66" s="239"/>
      <c r="HB66" s="239"/>
      <c r="HC66" s="239"/>
      <c r="HD66" s="239"/>
      <c r="HE66" s="239"/>
    </row>
    <row r="67" spans="1:213" s="223" customFormat="1" ht="18.5" x14ac:dyDescent="0.45">
      <c r="A67" s="157"/>
      <c r="B67" s="14"/>
      <c r="C67" s="14"/>
      <c r="D67" s="14"/>
      <c r="E67" s="14"/>
      <c r="F67" s="14"/>
      <c r="G67" s="14"/>
      <c r="H67" s="250"/>
      <c r="J67" s="243"/>
      <c r="K67" s="243"/>
      <c r="L67" s="243"/>
      <c r="M67" s="243"/>
      <c r="N67" s="243"/>
      <c r="O67" s="243"/>
      <c r="P67" s="243"/>
      <c r="Q67" s="243"/>
      <c r="R67" s="243"/>
      <c r="S67" s="243"/>
      <c r="T67" s="243"/>
      <c r="U67" s="243"/>
      <c r="V67" s="243"/>
      <c r="W67" s="243"/>
      <c r="X67" s="243"/>
      <c r="Y67" s="243"/>
      <c r="Z67" s="243"/>
      <c r="AA67" s="243"/>
      <c r="AB67" s="243"/>
      <c r="AC67" s="243"/>
      <c r="AD67" s="243"/>
      <c r="AE67" s="243"/>
      <c r="AF67" s="243"/>
      <c r="AG67" s="243"/>
      <c r="AH67" s="243"/>
      <c r="AI67" s="243"/>
      <c r="AJ67" s="239"/>
      <c r="AK67" s="239"/>
      <c r="AL67" s="239"/>
      <c r="AM67" s="239"/>
      <c r="AN67" s="239"/>
      <c r="AO67" s="239"/>
      <c r="AP67" s="239"/>
      <c r="AQ67" s="239"/>
      <c r="AR67" s="239"/>
      <c r="AS67" s="239"/>
      <c r="AT67" s="239"/>
      <c r="AU67" s="239"/>
      <c r="AV67" s="239"/>
      <c r="AW67" s="239"/>
      <c r="AX67" s="239"/>
      <c r="AY67" s="239"/>
      <c r="AZ67" s="239"/>
      <c r="BA67" s="239"/>
      <c r="BB67" s="239"/>
      <c r="BC67" s="239"/>
      <c r="BD67" s="239"/>
      <c r="BE67" s="239"/>
      <c r="BF67" s="239"/>
      <c r="BG67" s="239"/>
      <c r="BH67" s="239"/>
      <c r="BI67" s="239"/>
      <c r="BJ67" s="239"/>
      <c r="BK67" s="239"/>
      <c r="BL67" s="239"/>
      <c r="BM67" s="239"/>
      <c r="BN67" s="239"/>
      <c r="BO67" s="239"/>
      <c r="BP67" s="239"/>
      <c r="BQ67" s="239"/>
      <c r="BR67" s="239"/>
      <c r="BS67" s="239"/>
      <c r="BT67" s="239"/>
      <c r="BU67" s="239"/>
      <c r="BV67" s="239"/>
      <c r="BW67" s="239"/>
      <c r="BX67" s="239"/>
      <c r="BY67" s="239"/>
      <c r="BZ67" s="239"/>
      <c r="CA67" s="239"/>
      <c r="CB67" s="239"/>
      <c r="CC67" s="239"/>
      <c r="CD67" s="239"/>
      <c r="CE67" s="239"/>
      <c r="CF67" s="239"/>
      <c r="CG67" s="239"/>
      <c r="CH67" s="239"/>
      <c r="CI67" s="239"/>
      <c r="CJ67" s="239"/>
      <c r="CK67" s="239"/>
      <c r="CL67" s="239"/>
      <c r="CM67" s="239"/>
      <c r="CN67" s="239"/>
      <c r="CO67" s="239"/>
      <c r="CP67" s="239"/>
      <c r="CQ67" s="239"/>
      <c r="CR67" s="239"/>
      <c r="CS67" s="239"/>
      <c r="CT67" s="239"/>
      <c r="CU67" s="239"/>
      <c r="CV67" s="239"/>
      <c r="CW67" s="239"/>
      <c r="CX67" s="239"/>
      <c r="CY67" s="239"/>
      <c r="CZ67" s="239"/>
      <c r="DA67" s="239"/>
      <c r="DB67" s="239"/>
      <c r="DC67" s="239"/>
      <c r="DD67" s="239"/>
      <c r="DE67" s="239"/>
      <c r="DF67" s="239"/>
      <c r="DG67" s="239"/>
      <c r="DH67" s="239"/>
      <c r="DI67" s="239"/>
      <c r="DJ67" s="239"/>
      <c r="DK67" s="239"/>
      <c r="DL67" s="239"/>
      <c r="DM67" s="239"/>
      <c r="DN67" s="239"/>
      <c r="DO67" s="239"/>
      <c r="DP67" s="239"/>
      <c r="DQ67" s="239"/>
      <c r="DR67" s="239"/>
      <c r="DS67" s="239"/>
      <c r="DT67" s="239"/>
      <c r="DU67" s="239"/>
      <c r="DV67" s="239"/>
      <c r="DW67" s="239"/>
      <c r="DX67" s="239"/>
      <c r="DY67" s="239"/>
      <c r="DZ67" s="239"/>
      <c r="EA67" s="239"/>
      <c r="EB67" s="239"/>
      <c r="EC67" s="239"/>
      <c r="ED67" s="239"/>
      <c r="EE67" s="239"/>
      <c r="EF67" s="239"/>
      <c r="EG67" s="239"/>
      <c r="EH67" s="239"/>
      <c r="EI67" s="239"/>
      <c r="EJ67" s="239"/>
      <c r="EK67" s="239"/>
      <c r="EL67" s="239"/>
      <c r="EM67" s="239"/>
      <c r="EN67" s="239"/>
      <c r="EO67" s="239"/>
      <c r="EP67" s="239"/>
      <c r="EQ67" s="239"/>
      <c r="ER67" s="239"/>
      <c r="ES67" s="239"/>
      <c r="ET67" s="239"/>
      <c r="EU67" s="239"/>
      <c r="EV67" s="239"/>
      <c r="EW67" s="239"/>
      <c r="EX67" s="239"/>
      <c r="EY67" s="239"/>
      <c r="EZ67" s="239"/>
      <c r="FA67" s="239"/>
      <c r="FB67" s="239"/>
      <c r="FC67" s="239"/>
      <c r="FD67" s="239"/>
      <c r="FE67" s="239"/>
      <c r="FF67" s="239"/>
      <c r="FG67" s="239"/>
      <c r="FH67" s="239"/>
      <c r="FI67" s="239"/>
      <c r="FJ67" s="239"/>
      <c r="FK67" s="239"/>
      <c r="FL67" s="239"/>
      <c r="FM67" s="239"/>
      <c r="FN67" s="239"/>
      <c r="FO67" s="239"/>
      <c r="FP67" s="239"/>
      <c r="FQ67" s="239"/>
      <c r="FR67" s="239"/>
      <c r="FS67" s="239"/>
      <c r="FT67" s="239"/>
      <c r="FU67" s="239"/>
      <c r="FV67" s="239"/>
      <c r="FW67" s="239"/>
      <c r="FX67" s="239"/>
      <c r="FY67" s="239"/>
      <c r="FZ67" s="239"/>
      <c r="GA67" s="239"/>
      <c r="GB67" s="239"/>
      <c r="GC67" s="239"/>
      <c r="GD67" s="239"/>
      <c r="GE67" s="239"/>
      <c r="GF67" s="239"/>
      <c r="GG67" s="239"/>
      <c r="GH67" s="239"/>
      <c r="GI67" s="239"/>
      <c r="GJ67" s="239"/>
      <c r="GK67" s="239"/>
      <c r="GL67" s="239"/>
      <c r="GM67" s="239"/>
      <c r="GN67" s="239"/>
      <c r="GO67" s="239"/>
      <c r="GP67" s="239"/>
      <c r="GQ67" s="239"/>
      <c r="GR67" s="239"/>
      <c r="GS67" s="239"/>
      <c r="GT67" s="239"/>
      <c r="GU67" s="239"/>
      <c r="GV67" s="239"/>
      <c r="GW67" s="239"/>
      <c r="GX67" s="239"/>
      <c r="GY67" s="239"/>
      <c r="GZ67" s="239"/>
      <c r="HA67" s="239"/>
      <c r="HB67" s="239"/>
      <c r="HC67" s="239"/>
      <c r="HD67" s="239"/>
      <c r="HE67" s="239"/>
    </row>
    <row r="68" spans="1:213" s="223" customFormat="1" ht="18.5" x14ac:dyDescent="0.45">
      <c r="A68" s="157"/>
      <c r="B68" s="14"/>
      <c r="C68" s="14"/>
      <c r="D68" s="14"/>
      <c r="E68" s="14"/>
      <c r="F68" s="14"/>
      <c r="G68" s="14"/>
      <c r="H68" s="26" t="s">
        <v>364</v>
      </c>
      <c r="J68" s="243"/>
      <c r="K68" s="243"/>
      <c r="L68" s="243"/>
      <c r="M68" s="243"/>
      <c r="N68" s="243"/>
      <c r="O68" s="243"/>
      <c r="P68" s="243"/>
      <c r="Q68" s="243"/>
      <c r="R68" s="243"/>
      <c r="S68" s="243"/>
      <c r="T68" s="243"/>
      <c r="U68" s="243"/>
      <c r="V68" s="243"/>
      <c r="W68" s="243"/>
      <c r="X68" s="243"/>
      <c r="Y68" s="243"/>
      <c r="Z68" s="243"/>
      <c r="AA68" s="243"/>
      <c r="AB68" s="243"/>
      <c r="AC68" s="243"/>
      <c r="AD68" s="243"/>
      <c r="AE68" s="243"/>
      <c r="AF68" s="243"/>
      <c r="AG68" s="243"/>
      <c r="AH68" s="243"/>
      <c r="AI68" s="243"/>
      <c r="AJ68" s="239"/>
      <c r="AK68" s="239"/>
      <c r="AL68" s="239"/>
      <c r="AM68" s="239"/>
      <c r="AN68" s="239"/>
      <c r="AO68" s="239"/>
      <c r="AP68" s="239"/>
      <c r="AQ68" s="239"/>
      <c r="AR68" s="239"/>
      <c r="AS68" s="239"/>
      <c r="AT68" s="239"/>
      <c r="AU68" s="239"/>
      <c r="AV68" s="239"/>
      <c r="AW68" s="239"/>
      <c r="AX68" s="239"/>
      <c r="AY68" s="239"/>
      <c r="AZ68" s="239"/>
      <c r="BA68" s="239"/>
      <c r="BB68" s="239"/>
      <c r="BC68" s="239"/>
      <c r="BD68" s="239"/>
      <c r="BE68" s="239"/>
      <c r="BF68" s="239"/>
      <c r="BG68" s="239"/>
      <c r="BH68" s="239"/>
      <c r="BI68" s="239"/>
      <c r="BJ68" s="239"/>
      <c r="BK68" s="239"/>
      <c r="BL68" s="239"/>
      <c r="BM68" s="239"/>
      <c r="BN68" s="239"/>
      <c r="BO68" s="239"/>
      <c r="BP68" s="239"/>
      <c r="BQ68" s="239"/>
      <c r="BR68" s="239"/>
      <c r="BS68" s="239"/>
      <c r="BT68" s="239"/>
      <c r="BU68" s="239"/>
      <c r="BV68" s="239"/>
      <c r="BW68" s="239"/>
      <c r="BX68" s="239"/>
      <c r="BY68" s="239"/>
      <c r="BZ68" s="239"/>
      <c r="CA68" s="239"/>
      <c r="CB68" s="239"/>
      <c r="CC68" s="239"/>
      <c r="CD68" s="239"/>
      <c r="CE68" s="239"/>
      <c r="CF68" s="239"/>
      <c r="CG68" s="239"/>
      <c r="CH68" s="239"/>
      <c r="CI68" s="239"/>
      <c r="CJ68" s="239"/>
      <c r="CK68" s="239"/>
      <c r="CL68" s="239"/>
      <c r="CM68" s="239"/>
      <c r="CN68" s="239"/>
      <c r="CO68" s="239"/>
      <c r="CP68" s="239"/>
      <c r="CQ68" s="239"/>
      <c r="CR68" s="239"/>
      <c r="CS68" s="239"/>
      <c r="CT68" s="239"/>
      <c r="CU68" s="239"/>
      <c r="CV68" s="239"/>
      <c r="CW68" s="239"/>
      <c r="CX68" s="239"/>
      <c r="CY68" s="239"/>
      <c r="CZ68" s="239"/>
      <c r="DA68" s="239"/>
      <c r="DB68" s="239"/>
      <c r="DC68" s="239"/>
      <c r="DD68" s="239"/>
      <c r="DE68" s="239"/>
      <c r="DF68" s="239"/>
      <c r="DG68" s="239"/>
      <c r="DH68" s="239"/>
      <c r="DI68" s="239"/>
      <c r="DJ68" s="239"/>
      <c r="DK68" s="239"/>
      <c r="DL68" s="239"/>
      <c r="DM68" s="239"/>
      <c r="DN68" s="239"/>
      <c r="DO68" s="239"/>
      <c r="DP68" s="239"/>
      <c r="DQ68" s="239"/>
      <c r="DR68" s="239"/>
      <c r="DS68" s="239"/>
      <c r="DT68" s="239"/>
      <c r="DU68" s="239"/>
      <c r="DV68" s="239"/>
      <c r="DW68" s="239"/>
      <c r="DX68" s="239"/>
      <c r="DY68" s="239"/>
      <c r="DZ68" s="239"/>
      <c r="EA68" s="239"/>
      <c r="EB68" s="239"/>
      <c r="EC68" s="239"/>
      <c r="ED68" s="239"/>
      <c r="EE68" s="239"/>
      <c r="EF68" s="239"/>
      <c r="EG68" s="239"/>
      <c r="EH68" s="239"/>
      <c r="EI68" s="239"/>
      <c r="EJ68" s="239"/>
      <c r="EK68" s="239"/>
      <c r="EL68" s="239"/>
      <c r="EM68" s="239"/>
      <c r="EN68" s="239"/>
      <c r="EO68" s="239"/>
      <c r="EP68" s="239"/>
      <c r="EQ68" s="239"/>
      <c r="ER68" s="239"/>
      <c r="ES68" s="239"/>
      <c r="ET68" s="239"/>
      <c r="EU68" s="239"/>
      <c r="EV68" s="239"/>
      <c r="EW68" s="239"/>
      <c r="EX68" s="239"/>
      <c r="EY68" s="239"/>
      <c r="EZ68" s="239"/>
      <c r="FA68" s="239"/>
      <c r="FB68" s="239"/>
      <c r="FC68" s="239"/>
      <c r="FD68" s="239"/>
      <c r="FE68" s="239"/>
      <c r="FF68" s="239"/>
      <c r="FG68" s="239"/>
      <c r="FH68" s="239"/>
      <c r="FI68" s="239"/>
      <c r="FJ68" s="239"/>
      <c r="FK68" s="239"/>
      <c r="FL68" s="239"/>
      <c r="FM68" s="239"/>
      <c r="FN68" s="239"/>
      <c r="FO68" s="239"/>
      <c r="FP68" s="239"/>
      <c r="FQ68" s="239"/>
      <c r="FR68" s="239"/>
      <c r="FS68" s="239"/>
      <c r="FT68" s="239"/>
      <c r="FU68" s="239"/>
      <c r="FV68" s="239"/>
      <c r="FW68" s="239"/>
      <c r="FX68" s="239"/>
      <c r="FY68" s="239"/>
      <c r="FZ68" s="239"/>
      <c r="GA68" s="239"/>
      <c r="GB68" s="239"/>
      <c r="GC68" s="239"/>
      <c r="GD68" s="239"/>
      <c r="GE68" s="239"/>
      <c r="GF68" s="239"/>
      <c r="GG68" s="239"/>
      <c r="GH68" s="239"/>
      <c r="GI68" s="239"/>
      <c r="GJ68" s="239"/>
      <c r="GK68" s="239"/>
      <c r="GL68" s="239"/>
      <c r="GM68" s="239"/>
      <c r="GN68" s="239"/>
      <c r="GO68" s="239"/>
      <c r="GP68" s="239"/>
      <c r="GQ68" s="239"/>
      <c r="GR68" s="239"/>
      <c r="GS68" s="239"/>
      <c r="GT68" s="239"/>
      <c r="GU68" s="239"/>
      <c r="GV68" s="239"/>
      <c r="GW68" s="239"/>
      <c r="GX68" s="239"/>
      <c r="GY68" s="239"/>
      <c r="GZ68" s="239"/>
      <c r="HA68" s="239"/>
      <c r="HB68" s="239"/>
      <c r="HC68" s="239"/>
      <c r="HD68" s="239"/>
      <c r="HE68" s="239"/>
    </row>
    <row r="69" spans="1:213" s="223" customFormat="1" ht="18.5" x14ac:dyDescent="0.45">
      <c r="A69" s="157"/>
      <c r="B69" s="14"/>
      <c r="C69" s="14"/>
      <c r="D69" s="14"/>
      <c r="E69" s="14"/>
      <c r="F69" s="14"/>
      <c r="G69" s="14"/>
      <c r="H69" s="250"/>
      <c r="I69" s="223" t="s">
        <v>215</v>
      </c>
      <c r="J69" s="243">
        <v>1.44536809065463</v>
      </c>
      <c r="K69" s="243">
        <v>1.2912305369472199</v>
      </c>
      <c r="L69" s="243">
        <v>1.4166168849843499</v>
      </c>
      <c r="M69" s="243">
        <v>1.4640428145358999</v>
      </c>
      <c r="N69" s="243">
        <v>1.0023161614180101</v>
      </c>
      <c r="O69" s="243">
        <v>0.99331565044374803</v>
      </c>
      <c r="P69" s="243">
        <v>1.0823630362924199</v>
      </c>
      <c r="Q69" s="243">
        <v>0.99506397430744298</v>
      </c>
      <c r="R69" s="243">
        <v>0.77307936795842103</v>
      </c>
      <c r="S69" s="243">
        <v>0.79798771523915002</v>
      </c>
      <c r="T69" s="243">
        <v>0.56572782626102502</v>
      </c>
      <c r="U69" s="243">
        <v>0.48857394017019101</v>
      </c>
      <c r="V69" s="243">
        <v>0.53263277687259802</v>
      </c>
      <c r="W69" s="243">
        <v>0.48973556045488198</v>
      </c>
      <c r="X69" s="243">
        <v>0.34731358378164601</v>
      </c>
      <c r="Y69" s="243">
        <v>0.242329124634203</v>
      </c>
      <c r="Z69" s="243"/>
      <c r="AA69" s="243"/>
      <c r="AB69" s="243"/>
      <c r="AC69" s="243"/>
      <c r="AD69" s="243"/>
      <c r="AE69" s="243"/>
      <c r="AF69" s="243"/>
      <c r="AG69" s="243"/>
      <c r="AH69" s="243"/>
      <c r="AI69" s="243"/>
      <c r="AJ69" s="239"/>
      <c r="AK69" s="239"/>
      <c r="AL69" s="239"/>
      <c r="AM69" s="239"/>
      <c r="AN69" s="239"/>
      <c r="AO69" s="239"/>
      <c r="AP69" s="239"/>
      <c r="AQ69" s="239"/>
      <c r="AR69" s="239"/>
      <c r="AS69" s="239"/>
      <c r="AT69" s="239"/>
      <c r="AU69" s="239"/>
      <c r="AV69" s="239"/>
      <c r="AW69" s="239"/>
      <c r="AX69" s="239"/>
      <c r="AY69" s="239"/>
      <c r="AZ69" s="239"/>
      <c r="BA69" s="239"/>
      <c r="BB69" s="239"/>
      <c r="BC69" s="239"/>
      <c r="BD69" s="239"/>
      <c r="BE69" s="239"/>
      <c r="BF69" s="239"/>
      <c r="BG69" s="239"/>
      <c r="BH69" s="239"/>
      <c r="BI69" s="239"/>
      <c r="BJ69" s="239"/>
      <c r="BK69" s="239"/>
      <c r="BL69" s="239"/>
      <c r="BM69" s="239"/>
      <c r="BN69" s="239"/>
      <c r="BO69" s="239"/>
      <c r="BP69" s="239"/>
      <c r="BQ69" s="239"/>
      <c r="BR69" s="239"/>
      <c r="BS69" s="239"/>
      <c r="BT69" s="239"/>
      <c r="BU69" s="239"/>
      <c r="BV69" s="239"/>
      <c r="BW69" s="239"/>
      <c r="BX69" s="239"/>
      <c r="BY69" s="239"/>
      <c r="BZ69" s="239"/>
      <c r="CA69" s="239"/>
      <c r="CB69" s="239"/>
      <c r="CC69" s="239"/>
      <c r="CD69" s="239"/>
      <c r="CE69" s="239"/>
      <c r="CF69" s="239"/>
      <c r="CG69" s="239"/>
      <c r="CH69" s="239"/>
      <c r="CI69" s="239"/>
      <c r="CJ69" s="239"/>
      <c r="CK69" s="239"/>
      <c r="CL69" s="239"/>
      <c r="CM69" s="239"/>
      <c r="CN69" s="239"/>
      <c r="CO69" s="239"/>
      <c r="CP69" s="239"/>
      <c r="CQ69" s="239"/>
      <c r="CR69" s="239"/>
      <c r="CS69" s="239"/>
      <c r="CT69" s="239"/>
      <c r="CU69" s="239"/>
      <c r="CV69" s="239"/>
      <c r="CW69" s="239"/>
      <c r="CX69" s="239"/>
      <c r="CY69" s="239"/>
      <c r="CZ69" s="239"/>
      <c r="DA69" s="239"/>
      <c r="DB69" s="239"/>
      <c r="DC69" s="239"/>
      <c r="DD69" s="239"/>
      <c r="DE69" s="239"/>
      <c r="DF69" s="239"/>
      <c r="DG69" s="239"/>
      <c r="DH69" s="239"/>
      <c r="DI69" s="239"/>
      <c r="DJ69" s="239"/>
      <c r="DK69" s="239"/>
      <c r="DL69" s="239"/>
      <c r="DM69" s="239"/>
      <c r="DN69" s="239"/>
      <c r="DO69" s="239"/>
      <c r="DP69" s="239"/>
      <c r="DQ69" s="239"/>
      <c r="DR69" s="239"/>
      <c r="DS69" s="239"/>
      <c r="DT69" s="239"/>
      <c r="DU69" s="239"/>
      <c r="DV69" s="239"/>
      <c r="DW69" s="239"/>
      <c r="DX69" s="239"/>
      <c r="DY69" s="239"/>
      <c r="DZ69" s="239"/>
      <c r="EA69" s="239"/>
      <c r="EB69" s="239"/>
      <c r="EC69" s="239"/>
      <c r="ED69" s="239"/>
      <c r="EE69" s="239"/>
      <c r="EF69" s="239"/>
      <c r="EG69" s="239"/>
      <c r="EH69" s="239"/>
      <c r="EI69" s="239"/>
      <c r="EJ69" s="239"/>
      <c r="EK69" s="239"/>
      <c r="EL69" s="239"/>
      <c r="EM69" s="239"/>
      <c r="EN69" s="239"/>
      <c r="EO69" s="239"/>
      <c r="EP69" s="239"/>
      <c r="EQ69" s="239"/>
      <c r="ER69" s="239"/>
      <c r="ES69" s="239"/>
      <c r="ET69" s="239"/>
      <c r="EU69" s="239"/>
      <c r="EV69" s="239"/>
      <c r="EW69" s="239"/>
      <c r="EX69" s="239"/>
      <c r="EY69" s="239"/>
      <c r="EZ69" s="239"/>
      <c r="FA69" s="239"/>
      <c r="FB69" s="239"/>
      <c r="FC69" s="239"/>
      <c r="FD69" s="239"/>
      <c r="FE69" s="239"/>
      <c r="FF69" s="239"/>
      <c r="FG69" s="239"/>
      <c r="FH69" s="239"/>
      <c r="FI69" s="239"/>
      <c r="FJ69" s="239"/>
      <c r="FK69" s="239"/>
      <c r="FL69" s="239"/>
      <c r="FM69" s="239"/>
      <c r="FN69" s="239"/>
      <c r="FO69" s="239"/>
      <c r="FP69" s="239"/>
      <c r="FQ69" s="239"/>
      <c r="FR69" s="239"/>
      <c r="FS69" s="239"/>
      <c r="FT69" s="239"/>
      <c r="FU69" s="239"/>
      <c r="FV69" s="239"/>
      <c r="FW69" s="239"/>
      <c r="FX69" s="239"/>
      <c r="FY69" s="239"/>
      <c r="FZ69" s="239"/>
      <c r="GA69" s="239"/>
      <c r="GB69" s="239"/>
      <c r="GC69" s="239"/>
      <c r="GD69" s="239"/>
      <c r="GE69" s="239"/>
      <c r="GF69" s="239"/>
      <c r="GG69" s="239"/>
      <c r="GH69" s="239"/>
      <c r="GI69" s="239"/>
      <c r="GJ69" s="239"/>
      <c r="GK69" s="239"/>
      <c r="GL69" s="239"/>
      <c r="GM69" s="239"/>
      <c r="GN69" s="239"/>
      <c r="GO69" s="239"/>
      <c r="GP69" s="239"/>
      <c r="GQ69" s="239"/>
      <c r="GR69" s="239"/>
      <c r="GS69" s="239"/>
      <c r="GT69" s="239"/>
      <c r="GU69" s="239"/>
      <c r="GV69" s="239"/>
      <c r="GW69" s="239"/>
      <c r="GX69" s="239"/>
      <c r="GY69" s="239"/>
      <c r="GZ69" s="239"/>
      <c r="HA69" s="239"/>
      <c r="HB69" s="239"/>
      <c r="HC69" s="239"/>
      <c r="HD69" s="239"/>
      <c r="HE69" s="239"/>
    </row>
    <row r="70" spans="1:213" s="223" customFormat="1" ht="18.5" x14ac:dyDescent="0.45">
      <c r="A70" s="157"/>
      <c r="B70" s="14"/>
      <c r="C70" s="14"/>
      <c r="D70" s="14"/>
      <c r="E70" s="14"/>
      <c r="F70" s="14"/>
      <c r="G70" s="14"/>
      <c r="H70" s="250"/>
      <c r="I70" s="224" t="s">
        <v>465</v>
      </c>
      <c r="J70" s="243"/>
      <c r="K70" s="243"/>
      <c r="L70" s="243"/>
      <c r="M70" s="243"/>
      <c r="N70" s="243"/>
      <c r="O70" s="243"/>
      <c r="P70" s="243"/>
      <c r="Q70" s="243"/>
      <c r="R70" s="243"/>
      <c r="S70" s="243"/>
      <c r="T70" s="243"/>
      <c r="U70" s="243"/>
      <c r="V70" s="243"/>
      <c r="W70" s="243"/>
      <c r="X70" s="243"/>
      <c r="Y70" s="243">
        <v>0.47805333333333339</v>
      </c>
      <c r="Z70" s="243">
        <v>0.44165333333333329</v>
      </c>
      <c r="AA70" s="243">
        <v>0.40560000000000002</v>
      </c>
      <c r="AB70" s="243">
        <v>0.36989333333333335</v>
      </c>
      <c r="AC70" s="243">
        <v>0.33453333333333335</v>
      </c>
      <c r="AD70" s="243">
        <v>0.29952000000000006</v>
      </c>
      <c r="AE70" s="243"/>
      <c r="AF70" s="243"/>
      <c r="AG70" s="243"/>
      <c r="AH70" s="243"/>
      <c r="AI70" s="243"/>
      <c r="AJ70" s="239"/>
      <c r="AK70" s="239"/>
      <c r="AL70" s="239"/>
      <c r="AM70" s="239"/>
      <c r="AN70" s="239"/>
      <c r="AO70" s="239"/>
      <c r="AP70" s="239"/>
      <c r="AQ70" s="239"/>
      <c r="AR70" s="239"/>
      <c r="AS70" s="239"/>
      <c r="AT70" s="239"/>
      <c r="AU70" s="239"/>
      <c r="AV70" s="239"/>
      <c r="AW70" s="239"/>
      <c r="AX70" s="239"/>
      <c r="AY70" s="239"/>
      <c r="AZ70" s="239"/>
      <c r="BA70" s="239"/>
      <c r="BB70" s="239"/>
      <c r="BC70" s="239"/>
      <c r="BD70" s="239"/>
      <c r="BE70" s="239"/>
      <c r="BF70" s="239"/>
      <c r="BG70" s="239"/>
      <c r="BH70" s="239"/>
      <c r="BI70" s="239"/>
      <c r="BJ70" s="239"/>
      <c r="BK70" s="239"/>
      <c r="BL70" s="239"/>
      <c r="BM70" s="239"/>
      <c r="BN70" s="239"/>
      <c r="BO70" s="239"/>
      <c r="BP70" s="239"/>
      <c r="BQ70" s="239"/>
      <c r="BR70" s="239"/>
      <c r="BS70" s="239"/>
      <c r="BT70" s="239"/>
      <c r="BU70" s="239"/>
      <c r="BV70" s="239"/>
      <c r="BW70" s="239"/>
      <c r="BX70" s="239"/>
      <c r="BY70" s="239"/>
      <c r="BZ70" s="239"/>
      <c r="CA70" s="239"/>
      <c r="CB70" s="239"/>
      <c r="CC70" s="239"/>
      <c r="CD70" s="239"/>
      <c r="CE70" s="239"/>
      <c r="CF70" s="239"/>
      <c r="CG70" s="239"/>
      <c r="CH70" s="239"/>
      <c r="CI70" s="239"/>
      <c r="CJ70" s="239"/>
      <c r="CK70" s="239"/>
      <c r="CL70" s="239"/>
      <c r="CM70" s="239"/>
      <c r="CN70" s="239"/>
      <c r="CO70" s="239"/>
      <c r="CP70" s="239"/>
      <c r="CQ70" s="239"/>
      <c r="CR70" s="239"/>
      <c r="CS70" s="239"/>
      <c r="CT70" s="239"/>
      <c r="CU70" s="239"/>
      <c r="CV70" s="239"/>
      <c r="CW70" s="239"/>
      <c r="CX70" s="239"/>
      <c r="CY70" s="239"/>
      <c r="CZ70" s="239"/>
      <c r="DA70" s="239"/>
      <c r="DB70" s="239"/>
      <c r="DC70" s="239"/>
      <c r="DD70" s="239"/>
      <c r="DE70" s="239"/>
      <c r="DF70" s="239"/>
      <c r="DG70" s="239"/>
      <c r="DH70" s="239"/>
      <c r="DI70" s="239"/>
      <c r="DJ70" s="239"/>
      <c r="DK70" s="239"/>
      <c r="DL70" s="239"/>
      <c r="DM70" s="239"/>
      <c r="DN70" s="239"/>
      <c r="DO70" s="239"/>
      <c r="DP70" s="239"/>
      <c r="DQ70" s="239"/>
      <c r="DR70" s="239"/>
      <c r="DS70" s="239"/>
      <c r="DT70" s="239"/>
      <c r="DU70" s="239"/>
      <c r="DV70" s="239"/>
      <c r="DW70" s="239"/>
      <c r="DX70" s="239"/>
      <c r="DY70" s="239"/>
      <c r="DZ70" s="239"/>
      <c r="EA70" s="239"/>
      <c r="EB70" s="239"/>
      <c r="EC70" s="239"/>
      <c r="ED70" s="239"/>
      <c r="EE70" s="239"/>
      <c r="EF70" s="239"/>
      <c r="EG70" s="239"/>
      <c r="EH70" s="239"/>
      <c r="EI70" s="239"/>
      <c r="EJ70" s="239"/>
      <c r="EK70" s="239"/>
      <c r="EL70" s="239"/>
      <c r="EM70" s="239"/>
      <c r="EN70" s="239"/>
      <c r="EO70" s="239"/>
      <c r="EP70" s="239"/>
      <c r="EQ70" s="239"/>
      <c r="ER70" s="239"/>
      <c r="ES70" s="239"/>
      <c r="ET70" s="239"/>
      <c r="EU70" s="239"/>
      <c r="EV70" s="239"/>
      <c r="EW70" s="239"/>
      <c r="EX70" s="239"/>
      <c r="EY70" s="239"/>
      <c r="EZ70" s="239"/>
      <c r="FA70" s="239"/>
      <c r="FB70" s="239"/>
      <c r="FC70" s="239"/>
      <c r="FD70" s="239"/>
      <c r="FE70" s="239"/>
      <c r="FF70" s="239"/>
      <c r="FG70" s="239"/>
      <c r="FH70" s="239"/>
      <c r="FI70" s="239"/>
      <c r="FJ70" s="239"/>
      <c r="FK70" s="239"/>
      <c r="FL70" s="239"/>
      <c r="FM70" s="239"/>
      <c r="FN70" s="239"/>
      <c r="FO70" s="239"/>
      <c r="FP70" s="239"/>
      <c r="FQ70" s="239"/>
      <c r="FR70" s="239"/>
      <c r="FS70" s="239"/>
      <c r="FT70" s="239"/>
      <c r="FU70" s="239"/>
      <c r="FV70" s="239"/>
      <c r="FW70" s="239"/>
      <c r="FX70" s="239"/>
      <c r="FY70" s="239"/>
      <c r="FZ70" s="239"/>
      <c r="GA70" s="239"/>
      <c r="GB70" s="239"/>
      <c r="GC70" s="239"/>
      <c r="GD70" s="239"/>
      <c r="GE70" s="239"/>
      <c r="GF70" s="239"/>
      <c r="GG70" s="239"/>
      <c r="GH70" s="239"/>
      <c r="GI70" s="239"/>
      <c r="GJ70" s="239"/>
      <c r="GK70" s="239"/>
      <c r="GL70" s="239"/>
      <c r="GM70" s="239"/>
      <c r="GN70" s="239"/>
      <c r="GO70" s="239"/>
      <c r="GP70" s="239"/>
      <c r="GQ70" s="239"/>
      <c r="GR70" s="239"/>
      <c r="GS70" s="239"/>
      <c r="GT70" s="239"/>
      <c r="GU70" s="239"/>
      <c r="GV70" s="239"/>
      <c r="GW70" s="239"/>
      <c r="GX70" s="239"/>
      <c r="GY70" s="239"/>
      <c r="GZ70" s="239"/>
      <c r="HA70" s="239"/>
      <c r="HB70" s="239"/>
      <c r="HC70" s="239"/>
      <c r="HD70" s="239"/>
      <c r="HE70" s="239"/>
    </row>
    <row r="71" spans="1:213" s="223" customFormat="1" ht="18.5" x14ac:dyDescent="0.45">
      <c r="A71" s="157"/>
      <c r="B71" s="14"/>
      <c r="C71" s="14"/>
      <c r="D71" s="14"/>
      <c r="E71" s="14"/>
      <c r="F71" s="14"/>
      <c r="G71" s="14"/>
      <c r="H71" s="250"/>
      <c r="J71" s="243"/>
      <c r="K71" s="243"/>
      <c r="L71" s="243"/>
      <c r="M71" s="243"/>
      <c r="N71" s="243"/>
      <c r="O71" s="243"/>
      <c r="P71" s="243"/>
      <c r="Q71" s="243"/>
      <c r="R71" s="243"/>
      <c r="S71" s="243"/>
      <c r="T71" s="243"/>
      <c r="U71" s="243"/>
      <c r="V71" s="243"/>
      <c r="W71" s="243"/>
      <c r="X71" s="243"/>
      <c r="Y71" s="243"/>
      <c r="Z71" s="243"/>
      <c r="AA71" s="243"/>
      <c r="AB71" s="243"/>
      <c r="AC71" s="243"/>
      <c r="AD71" s="243"/>
      <c r="AE71" s="243"/>
      <c r="AF71" s="243"/>
      <c r="AG71" s="243"/>
      <c r="AH71" s="243"/>
      <c r="AI71" s="243"/>
      <c r="AJ71" s="239"/>
      <c r="AK71" s="239"/>
      <c r="AL71" s="239"/>
      <c r="AM71" s="239"/>
      <c r="AN71" s="239"/>
      <c r="AO71" s="239"/>
      <c r="AP71" s="239"/>
      <c r="AQ71" s="239"/>
      <c r="AR71" s="239"/>
      <c r="AS71" s="239"/>
      <c r="AT71" s="239"/>
      <c r="AU71" s="239"/>
      <c r="AV71" s="239"/>
      <c r="AW71" s="239"/>
      <c r="AX71" s="239"/>
      <c r="AY71" s="239"/>
      <c r="AZ71" s="239"/>
      <c r="BA71" s="239"/>
      <c r="BB71" s="239"/>
      <c r="BC71" s="239"/>
      <c r="BD71" s="239"/>
      <c r="BE71" s="239"/>
      <c r="BF71" s="239"/>
      <c r="BG71" s="239"/>
      <c r="BH71" s="239"/>
      <c r="BI71" s="239"/>
      <c r="BJ71" s="239"/>
      <c r="BK71" s="239"/>
      <c r="BL71" s="239"/>
      <c r="BM71" s="239"/>
      <c r="BN71" s="239"/>
      <c r="BO71" s="239"/>
      <c r="BP71" s="239"/>
      <c r="BQ71" s="239"/>
      <c r="BR71" s="239"/>
      <c r="BS71" s="239"/>
      <c r="BT71" s="239"/>
      <c r="BU71" s="239"/>
      <c r="BV71" s="239"/>
      <c r="BW71" s="239"/>
      <c r="BX71" s="239"/>
      <c r="BY71" s="239"/>
      <c r="BZ71" s="239"/>
      <c r="CA71" s="239"/>
      <c r="CB71" s="239"/>
      <c r="CC71" s="239"/>
      <c r="CD71" s="239"/>
      <c r="CE71" s="239"/>
      <c r="CF71" s="239"/>
      <c r="CG71" s="239"/>
      <c r="CH71" s="239"/>
      <c r="CI71" s="239"/>
      <c r="CJ71" s="239"/>
      <c r="CK71" s="239"/>
      <c r="CL71" s="239"/>
      <c r="CM71" s="239"/>
      <c r="CN71" s="239"/>
      <c r="CO71" s="239"/>
      <c r="CP71" s="239"/>
      <c r="CQ71" s="239"/>
      <c r="CR71" s="239"/>
      <c r="CS71" s="239"/>
      <c r="CT71" s="239"/>
      <c r="CU71" s="239"/>
      <c r="CV71" s="239"/>
      <c r="CW71" s="239"/>
      <c r="CX71" s="239"/>
      <c r="CY71" s="239"/>
      <c r="CZ71" s="239"/>
      <c r="DA71" s="239"/>
      <c r="DB71" s="239"/>
      <c r="DC71" s="239"/>
      <c r="DD71" s="239"/>
      <c r="DE71" s="239"/>
      <c r="DF71" s="239"/>
      <c r="DG71" s="239"/>
      <c r="DH71" s="239"/>
      <c r="DI71" s="239"/>
      <c r="DJ71" s="239"/>
      <c r="DK71" s="239"/>
      <c r="DL71" s="239"/>
      <c r="DM71" s="239"/>
      <c r="DN71" s="239"/>
      <c r="DO71" s="239"/>
      <c r="DP71" s="239"/>
      <c r="DQ71" s="239"/>
      <c r="DR71" s="239"/>
      <c r="DS71" s="239"/>
      <c r="DT71" s="239"/>
      <c r="DU71" s="239"/>
      <c r="DV71" s="239"/>
      <c r="DW71" s="239"/>
      <c r="DX71" s="239"/>
      <c r="DY71" s="239"/>
      <c r="DZ71" s="239"/>
      <c r="EA71" s="239"/>
      <c r="EB71" s="239"/>
      <c r="EC71" s="239"/>
      <c r="ED71" s="239"/>
      <c r="EE71" s="239"/>
      <c r="EF71" s="239"/>
      <c r="EG71" s="239"/>
      <c r="EH71" s="239"/>
      <c r="EI71" s="239"/>
      <c r="EJ71" s="239"/>
      <c r="EK71" s="239"/>
      <c r="EL71" s="239"/>
      <c r="EM71" s="239"/>
      <c r="EN71" s="239"/>
      <c r="EO71" s="239"/>
      <c r="EP71" s="239"/>
      <c r="EQ71" s="239"/>
      <c r="ER71" s="239"/>
      <c r="ES71" s="239"/>
      <c r="ET71" s="239"/>
      <c r="EU71" s="239"/>
      <c r="EV71" s="239"/>
      <c r="EW71" s="239"/>
      <c r="EX71" s="239"/>
      <c r="EY71" s="239"/>
      <c r="EZ71" s="239"/>
      <c r="FA71" s="239"/>
      <c r="FB71" s="239"/>
      <c r="FC71" s="239"/>
      <c r="FD71" s="239"/>
      <c r="FE71" s="239"/>
      <c r="FF71" s="239"/>
      <c r="FG71" s="239"/>
      <c r="FH71" s="239"/>
      <c r="FI71" s="239"/>
      <c r="FJ71" s="239"/>
      <c r="FK71" s="239"/>
      <c r="FL71" s="239"/>
      <c r="FM71" s="239"/>
      <c r="FN71" s="239"/>
      <c r="FO71" s="239"/>
      <c r="FP71" s="239"/>
      <c r="FQ71" s="239"/>
      <c r="FR71" s="239"/>
      <c r="FS71" s="239"/>
      <c r="FT71" s="239"/>
      <c r="FU71" s="239"/>
      <c r="FV71" s="239"/>
      <c r="FW71" s="239"/>
      <c r="FX71" s="239"/>
      <c r="FY71" s="239"/>
      <c r="FZ71" s="239"/>
      <c r="GA71" s="239"/>
      <c r="GB71" s="239"/>
      <c r="GC71" s="239"/>
      <c r="GD71" s="239"/>
      <c r="GE71" s="239"/>
      <c r="GF71" s="239"/>
      <c r="GG71" s="239"/>
      <c r="GH71" s="239"/>
      <c r="GI71" s="239"/>
      <c r="GJ71" s="239"/>
      <c r="GK71" s="239"/>
      <c r="GL71" s="239"/>
      <c r="GM71" s="239"/>
      <c r="GN71" s="239"/>
      <c r="GO71" s="239"/>
      <c r="GP71" s="239"/>
      <c r="GQ71" s="239"/>
      <c r="GR71" s="239"/>
      <c r="GS71" s="239"/>
      <c r="GT71" s="239"/>
      <c r="GU71" s="239"/>
      <c r="GV71" s="239"/>
      <c r="GW71" s="239"/>
      <c r="GX71" s="239"/>
      <c r="GY71" s="239"/>
      <c r="GZ71" s="239"/>
      <c r="HA71" s="239"/>
      <c r="HB71" s="239"/>
      <c r="HC71" s="239"/>
      <c r="HD71" s="239"/>
      <c r="HE71" s="239"/>
    </row>
    <row r="72" spans="1:213" s="223" customFormat="1" ht="18.5" x14ac:dyDescent="0.45">
      <c r="A72" s="157"/>
      <c r="B72" s="14"/>
      <c r="C72" s="14"/>
      <c r="D72" s="14"/>
      <c r="E72" s="14"/>
      <c r="F72" s="14"/>
      <c r="G72" s="14"/>
      <c r="H72" s="250" t="s">
        <v>492</v>
      </c>
      <c r="I72" s="223" t="s">
        <v>495</v>
      </c>
      <c r="J72" s="247">
        <v>39903</v>
      </c>
      <c r="K72" s="247">
        <v>39933</v>
      </c>
      <c r="L72" s="247">
        <v>39964</v>
      </c>
      <c r="M72" s="247">
        <v>39994</v>
      </c>
      <c r="N72" s="247">
        <v>40025</v>
      </c>
      <c r="O72" s="248">
        <v>40056</v>
      </c>
      <c r="P72" s="248">
        <v>40086</v>
      </c>
      <c r="Q72" s="248">
        <v>40117</v>
      </c>
      <c r="R72" s="248">
        <v>40147</v>
      </c>
      <c r="S72" s="248">
        <v>40178</v>
      </c>
      <c r="T72" s="248">
        <v>40209</v>
      </c>
      <c r="U72" s="248">
        <v>40237</v>
      </c>
      <c r="V72" s="248">
        <v>40268</v>
      </c>
      <c r="W72" s="248">
        <v>40298</v>
      </c>
      <c r="X72" s="248">
        <v>40329</v>
      </c>
      <c r="Y72" s="248">
        <v>40359</v>
      </c>
      <c r="Z72" s="248">
        <v>40390</v>
      </c>
      <c r="AA72" s="248">
        <v>40421</v>
      </c>
      <c r="AB72" s="248">
        <v>40451</v>
      </c>
      <c r="AC72" s="248">
        <v>40482</v>
      </c>
      <c r="AD72" s="248">
        <v>40512</v>
      </c>
      <c r="AE72" s="248">
        <v>40543</v>
      </c>
      <c r="AF72" s="248">
        <v>40574</v>
      </c>
      <c r="AG72" s="248">
        <v>40602</v>
      </c>
      <c r="AH72" s="248">
        <v>40633</v>
      </c>
      <c r="AI72" s="248">
        <v>40663</v>
      </c>
      <c r="AJ72" s="248">
        <v>40694</v>
      </c>
      <c r="AK72" s="248">
        <v>40724</v>
      </c>
      <c r="AL72" s="248">
        <v>40755</v>
      </c>
      <c r="AM72" s="248">
        <v>40786</v>
      </c>
      <c r="AN72" s="248">
        <v>40816</v>
      </c>
      <c r="AO72" s="248">
        <v>40847</v>
      </c>
      <c r="AP72" s="248">
        <v>40877</v>
      </c>
      <c r="AQ72" s="248">
        <v>40908</v>
      </c>
      <c r="AR72" s="248">
        <v>40939</v>
      </c>
      <c r="AS72" s="248">
        <v>40968</v>
      </c>
      <c r="AT72" s="248">
        <v>40999</v>
      </c>
      <c r="AU72" s="248">
        <v>41029</v>
      </c>
      <c r="AV72" s="248">
        <v>41060</v>
      </c>
      <c r="AW72" s="248">
        <v>41090</v>
      </c>
      <c r="AX72" s="248">
        <v>41121</v>
      </c>
      <c r="AY72" s="248">
        <v>41152</v>
      </c>
      <c r="AZ72" s="248">
        <v>41182</v>
      </c>
      <c r="BA72" s="248">
        <v>41213</v>
      </c>
      <c r="BB72" s="248">
        <v>41243</v>
      </c>
      <c r="BC72" s="248">
        <v>41274</v>
      </c>
      <c r="BD72" s="248">
        <v>41305</v>
      </c>
      <c r="BE72" s="248">
        <v>41333</v>
      </c>
      <c r="BF72" s="248">
        <v>41364</v>
      </c>
      <c r="BG72" s="248">
        <v>41394</v>
      </c>
      <c r="BH72" s="248">
        <v>41425</v>
      </c>
      <c r="BI72" s="248">
        <v>41455</v>
      </c>
      <c r="BJ72" s="248">
        <v>41486</v>
      </c>
      <c r="BK72" s="248">
        <v>41517</v>
      </c>
      <c r="BL72" s="248">
        <v>41547</v>
      </c>
      <c r="BM72" s="248">
        <v>41578</v>
      </c>
      <c r="BN72" s="248">
        <v>41608</v>
      </c>
      <c r="BO72" s="248">
        <v>41639</v>
      </c>
      <c r="BP72" s="248">
        <v>41670</v>
      </c>
      <c r="BQ72" s="248">
        <v>41698</v>
      </c>
      <c r="BR72" s="248">
        <v>41729</v>
      </c>
      <c r="BS72" s="248">
        <v>41759</v>
      </c>
      <c r="BT72" s="248">
        <v>41790</v>
      </c>
      <c r="BU72" s="248">
        <v>41820</v>
      </c>
      <c r="BV72" s="248">
        <v>41851</v>
      </c>
      <c r="BW72" s="248">
        <v>41882</v>
      </c>
      <c r="BX72" s="248">
        <v>41912</v>
      </c>
      <c r="BY72" s="248">
        <v>41943</v>
      </c>
      <c r="BZ72" s="248">
        <v>41973</v>
      </c>
      <c r="CA72" s="248">
        <v>42004</v>
      </c>
      <c r="CB72" s="248">
        <v>42035</v>
      </c>
      <c r="CC72" s="248">
        <v>42063</v>
      </c>
      <c r="CD72" s="248">
        <v>42094</v>
      </c>
      <c r="CE72" s="248">
        <v>42124</v>
      </c>
      <c r="CF72" s="248">
        <v>42155</v>
      </c>
      <c r="CG72" s="248">
        <v>42185</v>
      </c>
      <c r="CH72" s="248">
        <v>42216</v>
      </c>
      <c r="CI72" s="248">
        <v>42247</v>
      </c>
      <c r="CJ72" s="248">
        <v>42277</v>
      </c>
      <c r="CK72" s="248">
        <v>42308</v>
      </c>
      <c r="CL72" s="248">
        <v>42338</v>
      </c>
      <c r="CM72" s="248">
        <v>42369</v>
      </c>
      <c r="CN72" s="248">
        <v>42400</v>
      </c>
      <c r="CO72" s="248">
        <v>42429</v>
      </c>
      <c r="CP72" s="248">
        <v>42460</v>
      </c>
      <c r="CQ72" s="248">
        <v>42490</v>
      </c>
      <c r="CR72" s="248">
        <v>42521</v>
      </c>
      <c r="CS72" s="248">
        <v>42551</v>
      </c>
      <c r="CT72" s="248">
        <v>42582</v>
      </c>
      <c r="CU72" s="248">
        <v>42613</v>
      </c>
      <c r="CV72" s="248">
        <v>42643</v>
      </c>
      <c r="CW72" s="248">
        <v>42674</v>
      </c>
      <c r="CX72" s="248">
        <v>42704</v>
      </c>
      <c r="CY72" s="248">
        <v>42735</v>
      </c>
      <c r="CZ72" s="248">
        <v>42766</v>
      </c>
      <c r="DA72" s="248">
        <v>42794</v>
      </c>
      <c r="DB72" s="248">
        <v>42825</v>
      </c>
      <c r="DC72" s="248">
        <v>42855</v>
      </c>
      <c r="DD72" s="248">
        <v>42886</v>
      </c>
      <c r="DE72" s="248">
        <v>42916</v>
      </c>
      <c r="DF72" s="248">
        <v>42947</v>
      </c>
      <c r="DG72" s="248">
        <v>42978</v>
      </c>
      <c r="DH72" s="248">
        <v>43008</v>
      </c>
      <c r="DI72" s="248">
        <v>43039</v>
      </c>
      <c r="DJ72" s="248">
        <v>43069</v>
      </c>
      <c r="DK72" s="248">
        <v>43100</v>
      </c>
      <c r="DL72" s="248">
        <v>43131</v>
      </c>
      <c r="DM72" s="248">
        <v>43159</v>
      </c>
      <c r="DN72" s="248">
        <v>43190</v>
      </c>
      <c r="DO72" s="248">
        <v>43220</v>
      </c>
      <c r="DP72" s="248">
        <v>43251</v>
      </c>
      <c r="DQ72" s="248">
        <v>43281</v>
      </c>
      <c r="DR72" s="248">
        <v>43312</v>
      </c>
      <c r="DS72" s="248">
        <v>43343</v>
      </c>
      <c r="DT72" s="248">
        <v>43373</v>
      </c>
      <c r="DU72" s="248">
        <v>43404</v>
      </c>
      <c r="DV72" s="248">
        <v>43434</v>
      </c>
      <c r="DW72" s="248">
        <v>43465</v>
      </c>
      <c r="DX72" s="248">
        <v>43496</v>
      </c>
      <c r="DY72" s="248">
        <v>43524</v>
      </c>
      <c r="DZ72" s="248">
        <v>43555</v>
      </c>
      <c r="EA72" s="248">
        <v>43585</v>
      </c>
      <c r="EB72" s="248">
        <v>43616</v>
      </c>
      <c r="EC72" s="248">
        <v>43646</v>
      </c>
      <c r="ED72" s="248">
        <v>43677</v>
      </c>
      <c r="EE72" s="248">
        <v>43708</v>
      </c>
      <c r="EF72" s="248">
        <v>43738</v>
      </c>
      <c r="EG72" s="248">
        <v>43769</v>
      </c>
      <c r="EH72" s="248">
        <v>43799</v>
      </c>
      <c r="EI72" s="248">
        <v>43830</v>
      </c>
      <c r="EJ72" s="248">
        <v>43861</v>
      </c>
      <c r="EK72" s="248">
        <v>43890</v>
      </c>
      <c r="EL72" s="248">
        <v>43921</v>
      </c>
      <c r="EM72" s="248">
        <v>43951</v>
      </c>
      <c r="EN72" s="248">
        <v>43982</v>
      </c>
      <c r="EO72" s="248">
        <v>44012</v>
      </c>
      <c r="EP72" s="248">
        <v>44043</v>
      </c>
      <c r="EQ72" s="248">
        <v>44074</v>
      </c>
      <c r="ER72" s="248">
        <v>44104</v>
      </c>
      <c r="ES72" s="248">
        <v>44135</v>
      </c>
      <c r="ET72" s="248">
        <v>44165</v>
      </c>
      <c r="EU72" s="248">
        <v>44196</v>
      </c>
      <c r="EV72" s="248">
        <v>44227</v>
      </c>
      <c r="EW72" s="248">
        <v>44255</v>
      </c>
      <c r="EX72" s="248">
        <v>44286</v>
      </c>
      <c r="EY72" s="248">
        <v>44316</v>
      </c>
      <c r="EZ72" s="248">
        <v>44347</v>
      </c>
      <c r="FA72" s="248">
        <v>44377</v>
      </c>
      <c r="FB72" s="248">
        <v>44408</v>
      </c>
      <c r="FC72" s="248">
        <v>44439</v>
      </c>
      <c r="FD72" s="248">
        <v>44469</v>
      </c>
      <c r="FE72" s="248">
        <v>44500</v>
      </c>
      <c r="FF72" s="248">
        <v>44530</v>
      </c>
      <c r="FG72" s="248">
        <v>44561</v>
      </c>
      <c r="FH72" s="248">
        <v>44592</v>
      </c>
      <c r="FI72" s="248">
        <v>44620</v>
      </c>
      <c r="FJ72" s="248">
        <v>44651</v>
      </c>
      <c r="FK72" s="248">
        <v>44681</v>
      </c>
      <c r="FL72" s="248">
        <v>44712</v>
      </c>
      <c r="FM72" s="248">
        <v>44742</v>
      </c>
      <c r="FN72" s="248">
        <v>44773</v>
      </c>
      <c r="FO72" s="248">
        <v>44804</v>
      </c>
      <c r="FP72" s="248">
        <v>44834</v>
      </c>
      <c r="FQ72" s="248">
        <v>44865</v>
      </c>
      <c r="FR72" s="248">
        <v>44895</v>
      </c>
      <c r="FS72" s="248">
        <v>44926</v>
      </c>
      <c r="FT72" s="248">
        <v>44957</v>
      </c>
      <c r="FU72" s="248">
        <v>44985</v>
      </c>
      <c r="FV72" s="248">
        <v>45016</v>
      </c>
      <c r="FW72" s="248">
        <v>45046</v>
      </c>
      <c r="FX72" s="248">
        <v>45077</v>
      </c>
      <c r="FY72" s="248">
        <v>45107</v>
      </c>
      <c r="FZ72" s="248">
        <v>45138</v>
      </c>
      <c r="GA72" s="248">
        <v>45169</v>
      </c>
      <c r="GB72" s="248">
        <v>45199</v>
      </c>
      <c r="GC72" s="248">
        <v>45230</v>
      </c>
      <c r="GD72" s="248">
        <v>45260</v>
      </c>
      <c r="GE72" s="248">
        <v>45291</v>
      </c>
      <c r="GF72" s="248">
        <v>45322</v>
      </c>
      <c r="GG72" s="248">
        <v>45351</v>
      </c>
      <c r="GH72" s="248">
        <v>45382</v>
      </c>
      <c r="GI72" s="248">
        <v>45412</v>
      </c>
      <c r="GJ72" s="248">
        <v>45443</v>
      </c>
      <c r="GK72" s="248">
        <v>45473</v>
      </c>
      <c r="GL72" s="248">
        <v>45504</v>
      </c>
      <c r="GM72" s="248">
        <v>45535</v>
      </c>
      <c r="GN72" s="248">
        <v>45565</v>
      </c>
      <c r="GO72" s="248">
        <v>45596</v>
      </c>
      <c r="GP72" s="248">
        <v>45626</v>
      </c>
      <c r="GQ72" s="248">
        <v>45657</v>
      </c>
      <c r="GR72" s="248">
        <v>45688</v>
      </c>
      <c r="GS72" s="239"/>
      <c r="GT72" s="239"/>
      <c r="GU72" s="239"/>
      <c r="GV72" s="239"/>
      <c r="GW72" s="239"/>
      <c r="GX72" s="239"/>
      <c r="GY72" s="239"/>
      <c r="GZ72" s="239"/>
      <c r="HA72" s="239"/>
      <c r="HB72" s="239"/>
      <c r="HC72" s="239"/>
      <c r="HD72" s="239"/>
      <c r="HE72" s="239"/>
    </row>
    <row r="73" spans="1:213" s="223" customFormat="1" ht="18.5" x14ac:dyDescent="0.45">
      <c r="A73" s="157"/>
      <c r="B73" s="14"/>
      <c r="C73" s="14"/>
      <c r="D73" s="14"/>
      <c r="E73" s="14"/>
      <c r="F73" s="14"/>
      <c r="G73" s="14"/>
      <c r="H73" s="250"/>
      <c r="I73" s="223" t="s">
        <v>215</v>
      </c>
      <c r="J73" s="244">
        <v>257361</v>
      </c>
      <c r="K73" s="244">
        <v>257825</v>
      </c>
      <c r="L73" s="244">
        <v>258132</v>
      </c>
      <c r="M73" s="244">
        <v>258502</v>
      </c>
      <c r="N73" s="244">
        <v>258933</v>
      </c>
      <c r="O73" s="244">
        <v>259105</v>
      </c>
      <c r="P73" s="244">
        <v>259251</v>
      </c>
      <c r="Q73" s="244">
        <v>259396</v>
      </c>
      <c r="R73" s="244">
        <v>259511</v>
      </c>
      <c r="S73" s="244">
        <v>259815</v>
      </c>
      <c r="T73" s="244">
        <v>259787</v>
      </c>
      <c r="U73" s="244">
        <v>259905</v>
      </c>
      <c r="V73" s="244">
        <v>260063</v>
      </c>
      <c r="W73" s="244">
        <v>260436</v>
      </c>
      <c r="X73" s="244">
        <v>260840</v>
      </c>
      <c r="Y73" s="244">
        <v>261251</v>
      </c>
      <c r="Z73" s="244">
        <v>261582</v>
      </c>
      <c r="AA73" s="244">
        <v>261996</v>
      </c>
      <c r="AB73" s="244">
        <v>261736</v>
      </c>
      <c r="AC73" s="244">
        <v>261909</v>
      </c>
      <c r="AD73" s="244">
        <v>262232</v>
      </c>
      <c r="AE73" s="244">
        <v>262546</v>
      </c>
      <c r="AF73" s="244">
        <v>262504</v>
      </c>
      <c r="AG73" s="244">
        <v>262471</v>
      </c>
      <c r="AH73" s="244">
        <v>262913</v>
      </c>
      <c r="AI73" s="244">
        <v>263267</v>
      </c>
      <c r="AJ73" s="244">
        <v>263674</v>
      </c>
      <c r="AK73" s="244">
        <v>264041</v>
      </c>
      <c r="AL73" s="244">
        <v>264357</v>
      </c>
      <c r="AM73" s="244">
        <v>264537</v>
      </c>
      <c r="AN73" s="244">
        <v>264762</v>
      </c>
      <c r="AO73" s="244">
        <v>264869</v>
      </c>
      <c r="AP73" s="244">
        <v>265083</v>
      </c>
      <c r="AQ73" s="244">
        <v>265270</v>
      </c>
      <c r="AR73" s="244">
        <v>265338</v>
      </c>
      <c r="AS73" s="244">
        <v>265475</v>
      </c>
      <c r="AT73" s="244">
        <v>265626</v>
      </c>
      <c r="AU73" s="244">
        <v>265935</v>
      </c>
      <c r="AV73" s="244">
        <v>266269</v>
      </c>
      <c r="AW73" s="244">
        <v>266651</v>
      </c>
      <c r="AX73" s="244">
        <v>267138</v>
      </c>
      <c r="AY73" s="244">
        <v>267385</v>
      </c>
      <c r="AZ73" s="244">
        <v>267473</v>
      </c>
      <c r="BA73" s="244">
        <v>267612</v>
      </c>
      <c r="BB73" s="244">
        <v>267770</v>
      </c>
      <c r="BC73" s="244">
        <v>267925</v>
      </c>
      <c r="BD73" s="244">
        <v>268043</v>
      </c>
      <c r="BE73" s="244">
        <v>268178</v>
      </c>
      <c r="BF73" s="244">
        <v>268160</v>
      </c>
      <c r="BG73" s="244">
        <v>268043</v>
      </c>
      <c r="BH73" s="244">
        <v>268424</v>
      </c>
      <c r="BI73" s="244">
        <v>268726</v>
      </c>
      <c r="BJ73" s="244">
        <v>269012</v>
      </c>
      <c r="BK73" s="244">
        <v>269149</v>
      </c>
      <c r="BL73" s="244">
        <v>269098</v>
      </c>
      <c r="BM73" s="244">
        <v>269373</v>
      </c>
      <c r="BN73" s="244">
        <v>269506</v>
      </c>
      <c r="BO73" s="244">
        <v>269877</v>
      </c>
      <c r="BP73" s="244">
        <v>270301</v>
      </c>
      <c r="BQ73" s="244">
        <v>269785</v>
      </c>
      <c r="BR73" s="244">
        <v>269994</v>
      </c>
      <c r="BS73" s="244">
        <v>270224</v>
      </c>
      <c r="BT73" s="244">
        <v>270587</v>
      </c>
      <c r="BU73" s="244">
        <v>271158</v>
      </c>
      <c r="BV73" s="244">
        <v>271834</v>
      </c>
      <c r="BW73" s="244">
        <v>272366</v>
      </c>
      <c r="BX73" s="244">
        <v>272953</v>
      </c>
      <c r="BY73" s="244">
        <v>273199</v>
      </c>
      <c r="BZ73" s="244">
        <v>273502</v>
      </c>
      <c r="CA73" s="244">
        <v>274143</v>
      </c>
      <c r="CB73" s="244">
        <v>274453</v>
      </c>
      <c r="CC73" s="244">
        <v>274492</v>
      </c>
      <c r="CD73" s="244">
        <v>274668</v>
      </c>
      <c r="CE73" s="244">
        <v>274999</v>
      </c>
      <c r="CF73" s="244">
        <v>275436</v>
      </c>
      <c r="CG73" s="244">
        <v>275836</v>
      </c>
      <c r="CH73" s="244">
        <v>276243</v>
      </c>
      <c r="CI73" s="244">
        <v>276766</v>
      </c>
      <c r="CJ73" s="244">
        <v>277207</v>
      </c>
      <c r="CK73" s="244">
        <v>277421</v>
      </c>
      <c r="CL73" s="244">
        <v>277606</v>
      </c>
      <c r="CM73" s="244">
        <v>277840</v>
      </c>
      <c r="CN73" s="244">
        <v>278038</v>
      </c>
      <c r="CO73" s="244">
        <v>278228</v>
      </c>
      <c r="CP73" s="244">
        <v>278434</v>
      </c>
      <c r="CQ73" s="244">
        <v>278814</v>
      </c>
      <c r="CR73" s="244">
        <v>279463</v>
      </c>
      <c r="CS73" s="244">
        <v>279782</v>
      </c>
      <c r="CT73" s="244">
        <v>280299</v>
      </c>
      <c r="CU73" s="244">
        <v>280804</v>
      </c>
      <c r="CV73" s="244">
        <v>281252</v>
      </c>
      <c r="CW73" s="244">
        <v>281720</v>
      </c>
      <c r="CX73" s="244">
        <v>282242</v>
      </c>
      <c r="CY73" s="244">
        <v>282849</v>
      </c>
      <c r="CZ73" s="244">
        <v>283037</v>
      </c>
      <c r="DA73" s="244">
        <v>283383</v>
      </c>
      <c r="DB73" s="244">
        <v>283850</v>
      </c>
      <c r="DC73" s="244">
        <v>284149</v>
      </c>
      <c r="DD73" s="244">
        <v>284732</v>
      </c>
      <c r="DE73" s="244">
        <v>285191</v>
      </c>
      <c r="DF73" s="244">
        <v>285816</v>
      </c>
      <c r="DG73" s="244">
        <v>286427</v>
      </c>
      <c r="DH73" s="244">
        <v>286839</v>
      </c>
      <c r="DI73" s="244">
        <v>287273</v>
      </c>
      <c r="DJ73" s="244">
        <v>287705</v>
      </c>
      <c r="DK73" s="244">
        <v>288169</v>
      </c>
      <c r="DL73" s="244">
        <v>288294</v>
      </c>
      <c r="DM73" s="244">
        <v>288528</v>
      </c>
      <c r="DN73" s="244">
        <v>288925</v>
      </c>
      <c r="DO73" s="244">
        <v>289294</v>
      </c>
      <c r="DP73" s="244">
        <v>289777</v>
      </c>
      <c r="DQ73" s="244">
        <v>290323</v>
      </c>
      <c r="DR73" s="244">
        <v>290885</v>
      </c>
      <c r="DS73" s="244">
        <v>291350</v>
      </c>
      <c r="DT73" s="244">
        <v>291746</v>
      </c>
      <c r="DU73" s="244">
        <v>292456</v>
      </c>
      <c r="DV73" s="244">
        <v>292881</v>
      </c>
      <c r="DW73" s="244">
        <v>293355</v>
      </c>
      <c r="DX73" s="244">
        <v>293371</v>
      </c>
      <c r="DY73" s="244">
        <v>293510</v>
      </c>
      <c r="DZ73" s="244">
        <v>293984</v>
      </c>
      <c r="EA73" s="244">
        <v>294507</v>
      </c>
      <c r="EB73" s="244">
        <v>295048</v>
      </c>
      <c r="EC73" s="244">
        <v>295648</v>
      </c>
      <c r="ED73" s="244">
        <v>296012</v>
      </c>
      <c r="EE73" s="244">
        <v>296560</v>
      </c>
      <c r="EF73" s="244">
        <v>296979</v>
      </c>
      <c r="EG73" s="244">
        <v>297283</v>
      </c>
      <c r="EH73" s="244">
        <v>297891</v>
      </c>
      <c r="EI73" s="244">
        <v>298473</v>
      </c>
      <c r="EJ73" s="244">
        <v>298662</v>
      </c>
      <c r="EK73" s="244">
        <v>298761</v>
      </c>
      <c r="EL73" s="244">
        <v>299142</v>
      </c>
      <c r="EM73" s="244">
        <v>299446</v>
      </c>
      <c r="EN73" s="244">
        <v>299891</v>
      </c>
      <c r="EO73" s="244">
        <v>300169</v>
      </c>
      <c r="EP73" s="244">
        <v>300520</v>
      </c>
      <c r="EQ73" s="244">
        <v>301147</v>
      </c>
      <c r="ER73" s="244">
        <v>301610</v>
      </c>
      <c r="ES73" s="244">
        <v>302096</v>
      </c>
      <c r="ET73" s="244">
        <v>302786</v>
      </c>
      <c r="EU73" s="244">
        <v>303454</v>
      </c>
      <c r="EV73" s="244">
        <v>303775</v>
      </c>
      <c r="EW73" s="244">
        <v>304064</v>
      </c>
      <c r="EX73" s="244">
        <v>304540</v>
      </c>
      <c r="EY73" s="244">
        <v>304766</v>
      </c>
      <c r="EZ73" s="244">
        <v>305073</v>
      </c>
      <c r="FA73" s="244">
        <v>305197</v>
      </c>
      <c r="FB73" s="244">
        <v>305529</v>
      </c>
      <c r="FC73" s="244">
        <v>306088</v>
      </c>
      <c r="FD73" s="244">
        <v>306267</v>
      </c>
      <c r="FE73" s="244">
        <v>306663</v>
      </c>
      <c r="FF73" s="244">
        <v>307188</v>
      </c>
      <c r="FG73" s="244">
        <v>307384</v>
      </c>
      <c r="FH73" s="244">
        <v>307248</v>
      </c>
      <c r="FI73" s="244">
        <v>307332</v>
      </c>
      <c r="FJ73" s="244">
        <v>307512</v>
      </c>
      <c r="FK73" s="244">
        <v>307760</v>
      </c>
      <c r="FL73" s="244">
        <v>308052</v>
      </c>
      <c r="FM73" s="244">
        <v>308431</v>
      </c>
      <c r="FN73" s="244">
        <v>308591</v>
      </c>
      <c r="FO73" s="244">
        <v>308920</v>
      </c>
      <c r="FP73" s="244">
        <v>309258</v>
      </c>
      <c r="FQ73" s="244">
        <v>309568</v>
      </c>
      <c r="FR73" s="244">
        <v>309679</v>
      </c>
      <c r="FS73" s="244">
        <v>310009</v>
      </c>
      <c r="FT73" s="244">
        <v>309990</v>
      </c>
      <c r="FU73" s="244">
        <v>310632</v>
      </c>
      <c r="FV73" s="244">
        <v>310728</v>
      </c>
      <c r="FW73" s="244">
        <v>310890</v>
      </c>
      <c r="FX73" s="244">
        <v>311177</v>
      </c>
      <c r="FY73" s="244">
        <v>311248</v>
      </c>
      <c r="FZ73" s="244">
        <v>311388</v>
      </c>
      <c r="GA73" s="244">
        <v>311484</v>
      </c>
      <c r="GB73" s="244">
        <v>311674</v>
      </c>
      <c r="GC73" s="244">
        <v>311920</v>
      </c>
      <c r="GD73" s="244">
        <v>312128</v>
      </c>
      <c r="GE73" s="244">
        <v>312318</v>
      </c>
      <c r="GF73" s="244">
        <v>312216</v>
      </c>
      <c r="GG73" s="244">
        <v>312121</v>
      </c>
      <c r="GH73" s="244">
        <v>312038</v>
      </c>
      <c r="GI73" s="244">
        <v>312014</v>
      </c>
      <c r="GJ73" s="244">
        <v>311913</v>
      </c>
      <c r="GK73" s="244">
        <v>311885</v>
      </c>
      <c r="GL73" s="244">
        <v>311992</v>
      </c>
      <c r="GM73" s="244">
        <v>312047</v>
      </c>
      <c r="GN73" s="244">
        <v>312021</v>
      </c>
      <c r="GO73" s="244">
        <v>312040</v>
      </c>
      <c r="GP73" s="244">
        <v>311949</v>
      </c>
      <c r="GQ73" s="244">
        <v>312268</v>
      </c>
      <c r="GR73" s="244">
        <v>311896</v>
      </c>
      <c r="GS73" s="239"/>
      <c r="GT73" s="239"/>
      <c r="GU73" s="239"/>
      <c r="GV73" s="239"/>
      <c r="GW73" s="239"/>
      <c r="GX73" s="239"/>
      <c r="GY73" s="239"/>
      <c r="GZ73" s="239"/>
      <c r="HA73" s="239"/>
      <c r="HB73" s="239"/>
      <c r="HC73" s="239"/>
      <c r="HD73" s="239"/>
      <c r="HE73" s="239"/>
    </row>
    <row r="74" spans="1:213" s="223" customFormat="1" ht="18.5" x14ac:dyDescent="0.45">
      <c r="A74" s="157"/>
      <c r="B74" s="14"/>
      <c r="C74" s="14"/>
      <c r="D74" s="14"/>
      <c r="E74" s="14"/>
      <c r="F74" s="14"/>
      <c r="G74" s="14"/>
      <c r="H74" s="250"/>
      <c r="O74" s="239"/>
      <c r="P74" s="239"/>
      <c r="Q74" s="239"/>
      <c r="R74" s="239"/>
      <c r="S74" s="239"/>
      <c r="T74" s="239"/>
      <c r="U74" s="239"/>
      <c r="V74" s="239"/>
      <c r="W74" s="239"/>
      <c r="X74" s="239"/>
      <c r="Y74" s="239"/>
      <c r="Z74" s="239"/>
      <c r="AA74" s="239"/>
      <c r="AB74" s="239"/>
      <c r="AC74" s="239"/>
      <c r="AD74" s="239"/>
      <c r="AE74" s="239"/>
      <c r="AF74" s="239"/>
      <c r="AG74" s="239"/>
      <c r="AH74" s="239"/>
      <c r="AI74" s="239"/>
      <c r="AJ74" s="239"/>
      <c r="AK74" s="239"/>
      <c r="AL74" s="239"/>
      <c r="AM74" s="239"/>
      <c r="AN74" s="239"/>
      <c r="AO74" s="239"/>
      <c r="AP74" s="239"/>
      <c r="AQ74" s="239"/>
      <c r="AR74" s="239"/>
      <c r="AS74" s="239"/>
      <c r="AT74" s="239"/>
      <c r="AU74" s="239"/>
      <c r="AV74" s="239"/>
      <c r="AW74" s="239"/>
      <c r="AX74" s="239"/>
      <c r="AY74" s="239"/>
      <c r="AZ74" s="239"/>
      <c r="BA74" s="239"/>
      <c r="BB74" s="239"/>
      <c r="BC74" s="239"/>
      <c r="BD74" s="239"/>
      <c r="BE74" s="239"/>
      <c r="BF74" s="239"/>
      <c r="BG74" s="239"/>
      <c r="BH74" s="239"/>
      <c r="BI74" s="239"/>
      <c r="BJ74" s="239"/>
      <c r="BK74" s="239"/>
      <c r="BL74" s="239"/>
      <c r="BM74" s="239"/>
      <c r="BN74" s="239"/>
      <c r="BO74" s="239"/>
      <c r="BP74" s="239"/>
      <c r="BQ74" s="239"/>
      <c r="BR74" s="239"/>
      <c r="BS74" s="239"/>
      <c r="BT74" s="239"/>
      <c r="BU74" s="239"/>
      <c r="BV74" s="239"/>
      <c r="BW74" s="239"/>
      <c r="BX74" s="239"/>
      <c r="BY74" s="239"/>
      <c r="BZ74" s="239"/>
      <c r="CA74" s="239"/>
      <c r="CB74" s="239"/>
      <c r="CC74" s="239"/>
      <c r="CD74" s="239"/>
      <c r="CE74" s="239"/>
      <c r="CF74" s="239"/>
      <c r="CG74" s="239"/>
      <c r="CH74" s="239"/>
      <c r="CI74" s="239"/>
      <c r="CJ74" s="239"/>
      <c r="CK74" s="239"/>
      <c r="CL74" s="239"/>
      <c r="CM74" s="239"/>
      <c r="CN74" s="239"/>
      <c r="CO74" s="239"/>
      <c r="CP74" s="239"/>
      <c r="CQ74" s="239"/>
      <c r="CR74" s="239"/>
      <c r="CS74" s="239"/>
      <c r="CT74" s="239"/>
      <c r="CU74" s="239"/>
      <c r="CV74" s="239"/>
      <c r="CW74" s="239"/>
      <c r="CX74" s="239"/>
      <c r="CY74" s="239"/>
      <c r="CZ74" s="239"/>
      <c r="DA74" s="239"/>
      <c r="DB74" s="239"/>
      <c r="DC74" s="239"/>
      <c r="DD74" s="239"/>
      <c r="DE74" s="239"/>
      <c r="DF74" s="239"/>
      <c r="DG74" s="239"/>
      <c r="DH74" s="239"/>
      <c r="DI74" s="239"/>
      <c r="DJ74" s="239"/>
      <c r="DK74" s="239"/>
      <c r="DL74" s="239"/>
      <c r="DM74" s="239"/>
      <c r="DN74" s="239"/>
      <c r="DO74" s="239"/>
      <c r="DP74" s="239"/>
      <c r="DQ74" s="239"/>
      <c r="DR74" s="239"/>
      <c r="DS74" s="239"/>
      <c r="DT74" s="239"/>
      <c r="DU74" s="239"/>
      <c r="DV74" s="239"/>
      <c r="DW74" s="239"/>
      <c r="DX74" s="239"/>
      <c r="DY74" s="239"/>
      <c r="DZ74" s="239"/>
      <c r="EA74" s="239"/>
      <c r="EB74" s="239"/>
      <c r="EC74" s="239"/>
      <c r="ED74" s="239"/>
      <c r="EE74" s="239"/>
      <c r="EF74" s="239"/>
      <c r="EG74" s="239"/>
      <c r="EH74" s="239"/>
      <c r="EI74" s="239"/>
      <c r="EJ74" s="239"/>
      <c r="EK74" s="239"/>
      <c r="EL74" s="239"/>
      <c r="EM74" s="239"/>
      <c r="EN74" s="239"/>
      <c r="EO74" s="239"/>
      <c r="EP74" s="239"/>
      <c r="EQ74" s="239"/>
      <c r="ER74" s="239"/>
      <c r="ES74" s="239"/>
      <c r="ET74" s="239"/>
      <c r="EU74" s="239"/>
      <c r="EV74" s="239"/>
      <c r="EW74" s="239"/>
      <c r="EX74" s="239"/>
      <c r="EY74" s="239"/>
      <c r="EZ74" s="239"/>
      <c r="FA74" s="239"/>
      <c r="FB74" s="239"/>
      <c r="FC74" s="239"/>
      <c r="FD74" s="239"/>
      <c r="FE74" s="239"/>
      <c r="FF74" s="239"/>
      <c r="FG74" s="239"/>
      <c r="FH74" s="239"/>
      <c r="FI74" s="239"/>
      <c r="FJ74" s="239"/>
      <c r="FK74" s="239"/>
      <c r="FL74" s="239"/>
      <c r="FM74" s="239"/>
      <c r="FN74" s="239"/>
      <c r="FO74" s="239"/>
      <c r="FP74" s="239"/>
      <c r="FQ74" s="239"/>
      <c r="FR74" s="239"/>
      <c r="FS74" s="239"/>
      <c r="FT74" s="239"/>
      <c r="FU74" s="239"/>
      <c r="FV74" s="239"/>
      <c r="FW74" s="239"/>
      <c r="FX74" s="239"/>
      <c r="FY74" s="239"/>
      <c r="FZ74" s="239"/>
      <c r="GA74" s="239"/>
      <c r="GB74" s="239"/>
      <c r="GC74" s="239"/>
      <c r="GD74" s="239"/>
      <c r="GE74" s="239"/>
      <c r="GF74" s="239"/>
      <c r="GG74" s="239"/>
      <c r="GH74" s="239"/>
      <c r="GI74" s="239"/>
      <c r="GJ74" s="239"/>
      <c r="GK74" s="239"/>
      <c r="GL74" s="239"/>
      <c r="GM74" s="239"/>
      <c r="GN74" s="239"/>
      <c r="GO74" s="239"/>
      <c r="GP74" s="239"/>
      <c r="GQ74" s="239"/>
      <c r="GR74" s="239"/>
      <c r="GS74" s="239"/>
      <c r="GT74" s="239"/>
      <c r="GU74" s="239"/>
      <c r="GV74" s="239"/>
      <c r="GW74" s="239"/>
      <c r="GX74" s="239"/>
      <c r="GY74" s="239"/>
      <c r="GZ74" s="239"/>
      <c r="HA74" s="239"/>
      <c r="HB74" s="239"/>
      <c r="HC74" s="239"/>
      <c r="HD74" s="239"/>
      <c r="HE74" s="239"/>
    </row>
    <row r="75" spans="1:213" s="223" customFormat="1" ht="18.5" x14ac:dyDescent="0.45">
      <c r="A75" s="157"/>
      <c r="B75" s="14"/>
      <c r="C75" s="14"/>
      <c r="D75" s="14"/>
      <c r="E75" s="14"/>
      <c r="F75" s="14"/>
      <c r="G75" s="14"/>
      <c r="H75" s="250" t="s">
        <v>493</v>
      </c>
      <c r="J75" s="245">
        <v>2010</v>
      </c>
      <c r="K75" s="245">
        <v>2011</v>
      </c>
      <c r="L75" s="245">
        <v>2012</v>
      </c>
      <c r="M75" s="245">
        <v>2013</v>
      </c>
      <c r="N75" s="245">
        <v>2014</v>
      </c>
      <c r="O75" s="246">
        <v>2015</v>
      </c>
      <c r="P75" s="246">
        <v>2016</v>
      </c>
      <c r="Q75" s="246">
        <v>2017</v>
      </c>
      <c r="R75" s="246">
        <v>2018</v>
      </c>
      <c r="S75" s="246">
        <v>2019</v>
      </c>
      <c r="T75" s="246">
        <v>2020</v>
      </c>
      <c r="U75" s="246">
        <v>2021</v>
      </c>
      <c r="V75" s="246">
        <v>2022</v>
      </c>
      <c r="W75" s="246">
        <v>2023</v>
      </c>
      <c r="X75" s="246">
        <v>2024</v>
      </c>
      <c r="Y75" s="246">
        <v>2025</v>
      </c>
      <c r="Z75" s="246">
        <v>2026</v>
      </c>
      <c r="AA75" s="246">
        <v>2027</v>
      </c>
      <c r="AB75" s="246">
        <v>2028</v>
      </c>
      <c r="AC75" s="246">
        <v>2029</v>
      </c>
      <c r="AD75" s="246">
        <v>2030</v>
      </c>
      <c r="AE75" s="246">
        <v>2018</v>
      </c>
      <c r="AF75" s="246">
        <v>2019</v>
      </c>
      <c r="AG75" s="246">
        <v>2020</v>
      </c>
      <c r="AH75" s="246">
        <v>2021</v>
      </c>
      <c r="AI75" s="246">
        <v>2022</v>
      </c>
      <c r="AJ75" s="246">
        <v>2023</v>
      </c>
      <c r="AK75" s="246">
        <v>2024</v>
      </c>
      <c r="AL75" s="246">
        <v>2025</v>
      </c>
      <c r="AM75" s="246">
        <v>2026</v>
      </c>
      <c r="AN75" s="246">
        <v>2027</v>
      </c>
      <c r="AO75" s="246">
        <v>2028</v>
      </c>
      <c r="AP75" s="246">
        <v>2029</v>
      </c>
      <c r="AQ75" s="246">
        <v>2030</v>
      </c>
      <c r="AR75" s="239"/>
      <c r="AS75" s="239"/>
      <c r="AT75" s="239"/>
      <c r="AU75" s="239"/>
      <c r="AV75" s="239"/>
      <c r="AW75" s="239"/>
      <c r="AX75" s="239"/>
      <c r="AY75" s="239"/>
      <c r="AZ75" s="239"/>
      <c r="BA75" s="239"/>
      <c r="BB75" s="239"/>
      <c r="BC75" s="239"/>
      <c r="BD75" s="239"/>
      <c r="BE75" s="239"/>
      <c r="BF75" s="239"/>
      <c r="BG75" s="239"/>
      <c r="BH75" s="239"/>
      <c r="BI75" s="239"/>
      <c r="BJ75" s="239"/>
      <c r="BK75" s="239"/>
      <c r="BL75" s="239"/>
      <c r="BM75" s="239"/>
      <c r="BN75" s="239"/>
      <c r="BO75" s="239"/>
      <c r="BP75" s="239"/>
      <c r="BQ75" s="239"/>
      <c r="BR75" s="239"/>
      <c r="BS75" s="239"/>
      <c r="BT75" s="239"/>
      <c r="BU75" s="239"/>
      <c r="BV75" s="239"/>
      <c r="BW75" s="239"/>
      <c r="BX75" s="239"/>
      <c r="BY75" s="239"/>
      <c r="BZ75" s="239"/>
      <c r="CA75" s="239"/>
      <c r="CB75" s="239"/>
      <c r="CC75" s="239"/>
      <c r="CD75" s="239"/>
      <c r="CE75" s="239"/>
      <c r="CF75" s="239"/>
      <c r="CG75" s="239"/>
      <c r="CH75" s="239"/>
      <c r="CI75" s="239"/>
      <c r="CJ75" s="239"/>
      <c r="CK75" s="239"/>
      <c r="CL75" s="239"/>
      <c r="CM75" s="239"/>
      <c r="CN75" s="239"/>
      <c r="CO75" s="239"/>
      <c r="CP75" s="239"/>
      <c r="CQ75" s="239"/>
      <c r="CR75" s="239"/>
      <c r="CS75" s="239"/>
      <c r="CT75" s="239"/>
      <c r="CU75" s="239"/>
      <c r="CV75" s="239"/>
      <c r="CW75" s="239"/>
      <c r="CX75" s="239"/>
      <c r="CY75" s="239"/>
      <c r="CZ75" s="239"/>
      <c r="DA75" s="239"/>
      <c r="DB75" s="239"/>
      <c r="DC75" s="239"/>
      <c r="DD75" s="239"/>
      <c r="DE75" s="239"/>
      <c r="DF75" s="239"/>
      <c r="DG75" s="239"/>
      <c r="DH75" s="239"/>
      <c r="DI75" s="239"/>
      <c r="DJ75" s="239"/>
      <c r="DK75" s="239"/>
      <c r="DL75" s="239"/>
      <c r="DM75" s="239"/>
      <c r="DN75" s="239"/>
      <c r="DO75" s="239"/>
      <c r="DP75" s="239"/>
      <c r="DQ75" s="239"/>
      <c r="DR75" s="239"/>
      <c r="DS75" s="239"/>
      <c r="DT75" s="239"/>
      <c r="DU75" s="239"/>
      <c r="DV75" s="239"/>
      <c r="DW75" s="239"/>
      <c r="DX75" s="239"/>
      <c r="DY75" s="239"/>
      <c r="DZ75" s="239"/>
      <c r="EA75" s="239"/>
      <c r="EB75" s="239"/>
      <c r="EC75" s="239"/>
      <c r="ED75" s="239"/>
      <c r="EE75" s="239"/>
      <c r="EF75" s="239"/>
      <c r="EG75" s="239"/>
      <c r="EH75" s="239"/>
      <c r="EI75" s="239"/>
      <c r="EJ75" s="239"/>
      <c r="EK75" s="239"/>
      <c r="EL75" s="239"/>
      <c r="EM75" s="239"/>
      <c r="EN75" s="239"/>
      <c r="EO75" s="239"/>
      <c r="EP75" s="239"/>
      <c r="EQ75" s="239"/>
      <c r="ER75" s="239"/>
      <c r="ES75" s="239"/>
      <c r="ET75" s="239"/>
      <c r="EU75" s="239"/>
      <c r="EV75" s="239"/>
      <c r="EW75" s="239"/>
      <c r="EX75" s="239"/>
      <c r="EY75" s="239"/>
      <c r="EZ75" s="239"/>
      <c r="FA75" s="239"/>
      <c r="FB75" s="239"/>
      <c r="FC75" s="239"/>
      <c r="FD75" s="239"/>
      <c r="FE75" s="239"/>
      <c r="FF75" s="239"/>
      <c r="FG75" s="239"/>
      <c r="FH75" s="239"/>
      <c r="FI75" s="239"/>
      <c r="FJ75" s="239"/>
      <c r="FK75" s="239"/>
      <c r="FL75" s="239"/>
      <c r="FM75" s="239"/>
      <c r="FN75" s="239"/>
      <c r="FO75" s="239"/>
      <c r="FP75" s="239"/>
      <c r="FQ75" s="239"/>
      <c r="FR75" s="239"/>
      <c r="FS75" s="239"/>
      <c r="FT75" s="239"/>
      <c r="FU75" s="239"/>
      <c r="FV75" s="239"/>
      <c r="FW75" s="239"/>
      <c r="FX75" s="239"/>
      <c r="FY75" s="239"/>
      <c r="FZ75" s="239"/>
      <c r="GA75" s="239"/>
      <c r="GB75" s="239"/>
      <c r="GC75" s="239"/>
      <c r="GD75" s="239"/>
      <c r="GE75" s="239"/>
      <c r="GF75" s="239"/>
      <c r="GG75" s="239"/>
      <c r="GH75" s="239"/>
      <c r="GI75" s="239"/>
      <c r="GJ75" s="239"/>
      <c r="GK75" s="239"/>
      <c r="GL75" s="239"/>
      <c r="GM75" s="239"/>
      <c r="GN75" s="239"/>
      <c r="GO75" s="239"/>
      <c r="GP75" s="239"/>
      <c r="GQ75" s="239"/>
      <c r="GR75" s="239"/>
      <c r="GS75" s="239"/>
      <c r="GT75" s="239"/>
      <c r="GU75" s="239"/>
      <c r="GV75" s="239"/>
      <c r="GW75" s="239"/>
      <c r="GX75" s="239"/>
      <c r="GY75" s="239"/>
      <c r="GZ75" s="239"/>
      <c r="HA75" s="239"/>
      <c r="HB75" s="239"/>
      <c r="HC75" s="239"/>
      <c r="HD75" s="239"/>
      <c r="HE75" s="239"/>
    </row>
    <row r="76" spans="1:213" s="223" customFormat="1" ht="18.5" x14ac:dyDescent="0.45">
      <c r="A76" s="157"/>
      <c r="B76" s="14"/>
      <c r="C76" s="14"/>
      <c r="D76" s="14"/>
      <c r="E76" s="14"/>
      <c r="F76" s="14"/>
      <c r="G76" s="14"/>
      <c r="H76" s="250"/>
      <c r="I76" s="223" t="s">
        <v>215</v>
      </c>
      <c r="J76" s="240">
        <v>7608</v>
      </c>
      <c r="K76" s="240">
        <v>7593</v>
      </c>
      <c r="L76" s="240">
        <v>7602</v>
      </c>
      <c r="M76" s="240">
        <v>7364</v>
      </c>
      <c r="N76" s="240">
        <v>7341</v>
      </c>
      <c r="O76" s="240">
        <v>7246</v>
      </c>
      <c r="P76" s="240">
        <v>7131</v>
      </c>
      <c r="Q76" s="240">
        <v>7132</v>
      </c>
      <c r="R76" s="240">
        <v>7339</v>
      </c>
      <c r="S76" s="240">
        <v>7329</v>
      </c>
      <c r="T76" s="240">
        <v>7420</v>
      </c>
      <c r="U76" s="240">
        <v>7550</v>
      </c>
      <c r="V76" s="240">
        <v>7382</v>
      </c>
      <c r="W76" s="240">
        <v>7458</v>
      </c>
      <c r="X76" s="240">
        <v>7483</v>
      </c>
      <c r="Y76" s="240">
        <v>7314.5517169018367</v>
      </c>
      <c r="Z76" s="239"/>
      <c r="AA76" s="239"/>
      <c r="AB76" s="239"/>
      <c r="AC76" s="239"/>
      <c r="AD76" s="239"/>
      <c r="AE76" s="239"/>
      <c r="AF76" s="239"/>
      <c r="AG76" s="239"/>
      <c r="AH76" s="239"/>
      <c r="AI76" s="239"/>
      <c r="AJ76" s="239"/>
      <c r="AK76" s="239"/>
      <c r="AL76" s="239"/>
      <c r="AM76" s="239"/>
      <c r="AN76" s="239"/>
      <c r="AO76" s="239"/>
      <c r="AP76" s="239"/>
      <c r="AQ76" s="239"/>
      <c r="AR76" s="239"/>
      <c r="AS76" s="239"/>
      <c r="AT76" s="239"/>
      <c r="AU76" s="239"/>
      <c r="AV76" s="239"/>
      <c r="AW76" s="239"/>
      <c r="AX76" s="239"/>
      <c r="AY76" s="239"/>
      <c r="AZ76" s="239"/>
      <c r="BA76" s="239"/>
      <c r="BB76" s="239"/>
      <c r="BC76" s="239"/>
      <c r="BD76" s="239"/>
      <c r="BE76" s="239"/>
      <c r="BF76" s="239"/>
      <c r="BG76" s="239"/>
      <c r="BH76" s="239"/>
      <c r="BI76" s="239"/>
      <c r="BJ76" s="239"/>
      <c r="BK76" s="239"/>
      <c r="BL76" s="239"/>
      <c r="BM76" s="239"/>
      <c r="BN76" s="239"/>
      <c r="BO76" s="239"/>
      <c r="BP76" s="239"/>
      <c r="BQ76" s="239"/>
      <c r="BR76" s="239"/>
      <c r="BS76" s="239"/>
      <c r="BT76" s="239"/>
      <c r="BU76" s="239"/>
      <c r="BV76" s="239"/>
      <c r="BW76" s="239"/>
      <c r="BX76" s="239"/>
      <c r="BY76" s="239"/>
      <c r="BZ76" s="239"/>
      <c r="CA76" s="239"/>
      <c r="CB76" s="239"/>
      <c r="CC76" s="239"/>
      <c r="CD76" s="239"/>
      <c r="CE76" s="239"/>
      <c r="CF76" s="239"/>
      <c r="CG76" s="239"/>
      <c r="CH76" s="239"/>
      <c r="CI76" s="239"/>
      <c r="CJ76" s="239"/>
      <c r="CK76" s="239"/>
      <c r="CL76" s="239"/>
      <c r="CM76" s="239"/>
      <c r="CN76" s="239"/>
      <c r="CO76" s="239"/>
      <c r="CP76" s="239"/>
      <c r="CQ76" s="239"/>
      <c r="CR76" s="239"/>
      <c r="CS76" s="239"/>
      <c r="CT76" s="239"/>
      <c r="CU76" s="239"/>
      <c r="CV76" s="239"/>
      <c r="CW76" s="239"/>
      <c r="CX76" s="239"/>
      <c r="CY76" s="239"/>
      <c r="CZ76" s="239"/>
      <c r="DA76" s="239"/>
      <c r="DB76" s="239"/>
      <c r="DC76" s="239"/>
      <c r="DD76" s="239"/>
      <c r="DE76" s="239"/>
      <c r="DF76" s="239"/>
      <c r="DG76" s="239"/>
      <c r="DH76" s="239"/>
      <c r="DI76" s="239"/>
      <c r="DJ76" s="239"/>
      <c r="DK76" s="239"/>
      <c r="DL76" s="239"/>
      <c r="DM76" s="239"/>
      <c r="DN76" s="239"/>
      <c r="DO76" s="239"/>
      <c r="DP76" s="239"/>
      <c r="DQ76" s="239"/>
      <c r="DR76" s="239"/>
      <c r="DS76" s="239"/>
      <c r="DT76" s="239"/>
      <c r="DU76" s="239"/>
      <c r="DV76" s="239"/>
      <c r="DW76" s="239"/>
      <c r="DX76" s="239"/>
      <c r="DY76" s="239"/>
      <c r="DZ76" s="239"/>
      <c r="EA76" s="239"/>
      <c r="EB76" s="239"/>
      <c r="EC76" s="239"/>
      <c r="ED76" s="239"/>
      <c r="EE76" s="239"/>
      <c r="EF76" s="239"/>
      <c r="EG76" s="239"/>
      <c r="EH76" s="239"/>
      <c r="EI76" s="239"/>
      <c r="EJ76" s="239"/>
      <c r="EK76" s="239"/>
      <c r="EL76" s="239"/>
      <c r="EM76" s="239"/>
      <c r="EN76" s="239"/>
      <c r="EO76" s="239"/>
      <c r="EP76" s="239"/>
      <c r="EQ76" s="239"/>
      <c r="ER76" s="239"/>
      <c r="ES76" s="239"/>
      <c r="ET76" s="239"/>
      <c r="EU76" s="239"/>
      <c r="EV76" s="239"/>
      <c r="EW76" s="239"/>
      <c r="EX76" s="239"/>
      <c r="EY76" s="239"/>
      <c r="EZ76" s="239"/>
      <c r="FA76" s="239"/>
      <c r="FB76" s="239"/>
      <c r="FC76" s="239"/>
      <c r="FD76" s="239"/>
      <c r="FE76" s="239"/>
      <c r="FF76" s="239"/>
      <c r="FG76" s="239"/>
      <c r="FH76" s="239"/>
      <c r="FI76" s="239"/>
      <c r="FJ76" s="239"/>
      <c r="FK76" s="239"/>
      <c r="FL76" s="239"/>
      <c r="FM76" s="239"/>
      <c r="FN76" s="239"/>
      <c r="FO76" s="239"/>
      <c r="FP76" s="239"/>
      <c r="FQ76" s="239"/>
      <c r="FR76" s="239"/>
      <c r="FS76" s="239"/>
      <c r="FT76" s="239"/>
      <c r="FU76" s="239"/>
      <c r="FV76" s="239"/>
      <c r="FW76" s="239"/>
      <c r="FX76" s="239"/>
      <c r="FY76" s="239"/>
      <c r="FZ76" s="239"/>
      <c r="GA76" s="239"/>
      <c r="GB76" s="239"/>
      <c r="GC76" s="239"/>
      <c r="GD76" s="239"/>
      <c r="GE76" s="239"/>
      <c r="GF76" s="239"/>
      <c r="GG76" s="239"/>
      <c r="GH76" s="239"/>
      <c r="GI76" s="239"/>
      <c r="GJ76" s="239"/>
      <c r="GK76" s="239"/>
      <c r="GL76" s="239"/>
      <c r="GM76" s="239"/>
      <c r="GN76" s="239"/>
      <c r="GO76" s="239"/>
      <c r="GP76" s="239"/>
      <c r="GQ76" s="239"/>
      <c r="GR76" s="239"/>
      <c r="GS76" s="239"/>
      <c r="GT76" s="239"/>
      <c r="GU76" s="239"/>
      <c r="GV76" s="239"/>
      <c r="GW76" s="239"/>
      <c r="GX76" s="239"/>
      <c r="GY76" s="239"/>
      <c r="GZ76" s="239"/>
      <c r="HA76" s="239"/>
      <c r="HB76" s="239"/>
      <c r="HC76" s="239"/>
      <c r="HD76" s="239"/>
      <c r="HE76" s="239"/>
    </row>
    <row r="77" spans="1:213" s="223" customFormat="1" ht="18.5" x14ac:dyDescent="0.45">
      <c r="A77" s="157"/>
      <c r="B77" s="14"/>
      <c r="C77" s="14"/>
      <c r="D77" s="14"/>
      <c r="E77" s="14"/>
      <c r="F77" s="14"/>
      <c r="G77" s="14"/>
      <c r="H77" s="250"/>
      <c r="J77" s="240"/>
      <c r="K77" s="240"/>
      <c r="L77" s="240"/>
      <c r="M77" s="240"/>
      <c r="N77" s="240"/>
      <c r="O77" s="240"/>
      <c r="P77" s="240"/>
      <c r="Q77" s="240"/>
      <c r="R77" s="240"/>
      <c r="S77" s="240"/>
      <c r="T77" s="240"/>
      <c r="U77" s="240"/>
      <c r="V77" s="240"/>
      <c r="W77" s="240"/>
      <c r="X77" s="240"/>
      <c r="Y77" s="240"/>
      <c r="Z77" s="239"/>
      <c r="AA77" s="239"/>
      <c r="AB77" s="239"/>
      <c r="AC77" s="239"/>
      <c r="AD77" s="239"/>
      <c r="AE77" s="239"/>
      <c r="AF77" s="239"/>
      <c r="AG77" s="239"/>
      <c r="AH77" s="239"/>
      <c r="AI77" s="239"/>
      <c r="AJ77" s="239"/>
      <c r="AK77" s="239"/>
      <c r="AL77" s="239"/>
      <c r="AM77" s="239"/>
      <c r="AN77" s="239"/>
      <c r="AO77" s="239"/>
      <c r="AP77" s="239"/>
      <c r="AQ77" s="239"/>
      <c r="AR77" s="239"/>
      <c r="AS77" s="239"/>
      <c r="AT77" s="239"/>
      <c r="AU77" s="239"/>
      <c r="AV77" s="239"/>
      <c r="AW77" s="239"/>
      <c r="AX77" s="239"/>
      <c r="AY77" s="239"/>
      <c r="AZ77" s="239"/>
      <c r="BA77" s="239"/>
      <c r="BB77" s="239"/>
      <c r="BC77" s="239"/>
      <c r="BD77" s="239"/>
      <c r="BE77" s="239"/>
      <c r="BF77" s="239"/>
      <c r="BG77" s="239"/>
      <c r="BH77" s="239"/>
      <c r="BI77" s="239"/>
      <c r="BJ77" s="239"/>
      <c r="BK77" s="239"/>
      <c r="BL77" s="239"/>
      <c r="BM77" s="239"/>
      <c r="BN77" s="239"/>
      <c r="BO77" s="239"/>
      <c r="BP77" s="239"/>
      <c r="BQ77" s="239"/>
      <c r="BR77" s="239"/>
      <c r="BS77" s="239"/>
      <c r="BT77" s="239"/>
      <c r="BU77" s="239"/>
      <c r="BV77" s="239"/>
      <c r="BW77" s="239"/>
      <c r="BX77" s="239"/>
      <c r="BY77" s="239"/>
      <c r="BZ77" s="239"/>
      <c r="CA77" s="239"/>
      <c r="CB77" s="239"/>
      <c r="CC77" s="239"/>
      <c r="CD77" s="239"/>
      <c r="CE77" s="239"/>
      <c r="CF77" s="239"/>
      <c r="CG77" s="239"/>
      <c r="CH77" s="239"/>
      <c r="CI77" s="239"/>
      <c r="CJ77" s="239"/>
      <c r="CK77" s="239"/>
      <c r="CL77" s="239"/>
      <c r="CM77" s="239"/>
      <c r="CN77" s="239"/>
      <c r="CO77" s="239"/>
      <c r="CP77" s="239"/>
      <c r="CQ77" s="239"/>
      <c r="CR77" s="239"/>
      <c r="CS77" s="239"/>
      <c r="CT77" s="239"/>
      <c r="CU77" s="239"/>
      <c r="CV77" s="239"/>
      <c r="CW77" s="239"/>
      <c r="CX77" s="239"/>
      <c r="CY77" s="239"/>
      <c r="CZ77" s="239"/>
      <c r="DA77" s="239"/>
      <c r="DB77" s="239"/>
      <c r="DC77" s="239"/>
      <c r="DD77" s="239"/>
      <c r="DE77" s="239"/>
      <c r="DF77" s="239"/>
      <c r="DG77" s="239"/>
      <c r="DH77" s="239"/>
      <c r="DI77" s="239"/>
      <c r="DJ77" s="239"/>
      <c r="DK77" s="239"/>
      <c r="DL77" s="239"/>
      <c r="DM77" s="239"/>
      <c r="DN77" s="239"/>
      <c r="DO77" s="239"/>
      <c r="DP77" s="239"/>
      <c r="DQ77" s="239"/>
      <c r="DR77" s="239"/>
      <c r="DS77" s="239"/>
      <c r="DT77" s="239"/>
      <c r="DU77" s="239"/>
      <c r="DV77" s="239"/>
      <c r="DW77" s="239"/>
      <c r="DX77" s="239"/>
      <c r="DY77" s="239"/>
      <c r="DZ77" s="239"/>
      <c r="EA77" s="239"/>
      <c r="EB77" s="239"/>
      <c r="EC77" s="239"/>
      <c r="ED77" s="239"/>
      <c r="EE77" s="239"/>
      <c r="EF77" s="239"/>
      <c r="EG77" s="239"/>
      <c r="EH77" s="239"/>
      <c r="EI77" s="239"/>
      <c r="EJ77" s="239"/>
      <c r="EK77" s="239"/>
      <c r="EL77" s="239"/>
      <c r="EM77" s="239"/>
      <c r="EN77" s="239"/>
      <c r="EO77" s="239"/>
      <c r="EP77" s="239"/>
      <c r="EQ77" s="239"/>
      <c r="ER77" s="239"/>
      <c r="ES77" s="239"/>
      <c r="ET77" s="239"/>
      <c r="EU77" s="239"/>
      <c r="EV77" s="239"/>
      <c r="EW77" s="239"/>
      <c r="EX77" s="239"/>
      <c r="EY77" s="239"/>
      <c r="EZ77" s="239"/>
      <c r="FA77" s="239"/>
      <c r="FB77" s="239"/>
      <c r="FC77" s="239"/>
      <c r="FD77" s="239"/>
      <c r="FE77" s="239"/>
      <c r="FF77" s="239"/>
      <c r="FG77" s="239"/>
      <c r="FH77" s="239"/>
      <c r="FI77" s="239"/>
      <c r="FJ77" s="239"/>
      <c r="FK77" s="239"/>
      <c r="FL77" s="239"/>
      <c r="FM77" s="239"/>
      <c r="FN77" s="239"/>
      <c r="FO77" s="239"/>
      <c r="FP77" s="239"/>
      <c r="FQ77" s="239"/>
      <c r="FR77" s="239"/>
      <c r="FS77" s="239"/>
      <c r="FT77" s="239"/>
      <c r="FU77" s="239"/>
      <c r="FV77" s="239"/>
      <c r="FW77" s="239"/>
      <c r="FX77" s="239"/>
      <c r="FY77" s="239"/>
      <c r="FZ77" s="239"/>
      <c r="GA77" s="239"/>
      <c r="GB77" s="239"/>
      <c r="GC77" s="239"/>
      <c r="GD77" s="239"/>
      <c r="GE77" s="239"/>
      <c r="GF77" s="239"/>
      <c r="GG77" s="239"/>
      <c r="GH77" s="239"/>
      <c r="GI77" s="239"/>
      <c r="GJ77" s="239"/>
      <c r="GK77" s="239"/>
      <c r="GL77" s="239"/>
      <c r="GM77" s="239"/>
      <c r="GN77" s="239"/>
      <c r="GO77" s="239"/>
      <c r="GP77" s="239"/>
      <c r="GQ77" s="239"/>
      <c r="GR77" s="239"/>
      <c r="GS77" s="239"/>
      <c r="GT77" s="239"/>
      <c r="GU77" s="239"/>
      <c r="GV77" s="239"/>
      <c r="GW77" s="239"/>
      <c r="GX77" s="239"/>
      <c r="GY77" s="239"/>
      <c r="GZ77" s="239"/>
      <c r="HA77" s="239"/>
      <c r="HB77" s="239"/>
      <c r="HC77" s="239"/>
      <c r="HD77" s="239"/>
      <c r="HE77" s="239"/>
    </row>
    <row r="78" spans="1:213" s="223" customFormat="1" ht="18.5" x14ac:dyDescent="0.45">
      <c r="A78" s="157"/>
      <c r="B78" s="14"/>
      <c r="C78" s="14"/>
      <c r="D78" s="14"/>
      <c r="E78" s="14"/>
      <c r="F78" s="14"/>
      <c r="G78" s="14"/>
      <c r="H78" s="26" t="s">
        <v>494</v>
      </c>
      <c r="J78" s="240"/>
      <c r="K78" s="240"/>
      <c r="L78" s="240"/>
      <c r="M78" s="240"/>
      <c r="N78" s="240"/>
      <c r="O78" s="240"/>
      <c r="P78" s="240"/>
      <c r="Q78" s="240"/>
      <c r="R78" s="240"/>
      <c r="S78" s="240"/>
      <c r="T78" s="240"/>
      <c r="U78" s="240"/>
      <c r="V78" s="240"/>
      <c r="W78" s="240"/>
      <c r="X78" s="240"/>
      <c r="Y78" s="240"/>
      <c r="Z78" s="239"/>
      <c r="AA78" s="239"/>
      <c r="AB78" s="239"/>
      <c r="AC78" s="239"/>
      <c r="AD78" s="239"/>
      <c r="AE78" s="239"/>
      <c r="AF78" s="239"/>
      <c r="AG78" s="239"/>
      <c r="AH78" s="239"/>
      <c r="AI78" s="239"/>
      <c r="AJ78" s="239"/>
      <c r="AK78" s="239"/>
      <c r="AL78" s="239"/>
      <c r="AM78" s="239"/>
      <c r="AN78" s="239"/>
      <c r="AO78" s="239"/>
      <c r="AP78" s="239"/>
      <c r="AQ78" s="239"/>
      <c r="AR78" s="239"/>
      <c r="AS78" s="239"/>
      <c r="AT78" s="239"/>
      <c r="AU78" s="239"/>
      <c r="AV78" s="239"/>
      <c r="AW78" s="239"/>
      <c r="AX78" s="239"/>
      <c r="AY78" s="239"/>
      <c r="AZ78" s="239"/>
      <c r="BA78" s="239"/>
      <c r="BB78" s="239"/>
      <c r="BC78" s="239"/>
      <c r="BD78" s="239"/>
      <c r="BE78" s="239"/>
      <c r="BF78" s="239"/>
      <c r="BG78" s="239"/>
      <c r="BH78" s="239"/>
      <c r="BI78" s="239"/>
      <c r="BJ78" s="239"/>
      <c r="BK78" s="239"/>
      <c r="BL78" s="239"/>
      <c r="BM78" s="239"/>
      <c r="BN78" s="239"/>
      <c r="BO78" s="239"/>
      <c r="BP78" s="239"/>
      <c r="BQ78" s="239"/>
      <c r="BR78" s="239"/>
      <c r="BS78" s="239"/>
      <c r="BT78" s="239"/>
      <c r="BU78" s="239"/>
      <c r="BV78" s="239"/>
      <c r="BW78" s="239"/>
      <c r="BX78" s="239"/>
      <c r="BY78" s="239"/>
      <c r="BZ78" s="239"/>
      <c r="CA78" s="239"/>
      <c r="CB78" s="239"/>
      <c r="CC78" s="239"/>
      <c r="CD78" s="239"/>
      <c r="CE78" s="239"/>
      <c r="CF78" s="239"/>
      <c r="CG78" s="239"/>
      <c r="CH78" s="239"/>
      <c r="CI78" s="239"/>
      <c r="CJ78" s="239"/>
      <c r="CK78" s="239"/>
      <c r="CL78" s="239"/>
      <c r="CM78" s="239"/>
      <c r="CN78" s="239"/>
      <c r="CO78" s="239"/>
      <c r="CP78" s="239"/>
      <c r="CQ78" s="239"/>
      <c r="CR78" s="239"/>
      <c r="CS78" s="239"/>
      <c r="CT78" s="239"/>
      <c r="CU78" s="239"/>
      <c r="CV78" s="239"/>
      <c r="CW78" s="239"/>
      <c r="CX78" s="239"/>
      <c r="CY78" s="239"/>
      <c r="CZ78" s="239"/>
      <c r="DA78" s="239"/>
      <c r="DB78" s="239"/>
      <c r="DC78" s="239"/>
      <c r="DD78" s="239"/>
      <c r="DE78" s="239"/>
      <c r="DF78" s="239"/>
      <c r="DG78" s="239"/>
      <c r="DH78" s="239"/>
      <c r="DI78" s="239"/>
      <c r="DJ78" s="239"/>
      <c r="DK78" s="239"/>
      <c r="DL78" s="239"/>
      <c r="DM78" s="239"/>
      <c r="DN78" s="239"/>
      <c r="DO78" s="239"/>
      <c r="DP78" s="239"/>
      <c r="DQ78" s="239"/>
      <c r="DR78" s="239"/>
      <c r="DS78" s="239"/>
      <c r="DT78" s="239"/>
      <c r="DU78" s="239"/>
      <c r="DV78" s="239"/>
      <c r="DW78" s="239"/>
      <c r="DX78" s="239"/>
      <c r="DY78" s="239"/>
      <c r="DZ78" s="239"/>
      <c r="EA78" s="239"/>
      <c r="EB78" s="239"/>
      <c r="EC78" s="239"/>
      <c r="ED78" s="239"/>
      <c r="EE78" s="239"/>
      <c r="EF78" s="239"/>
      <c r="EG78" s="239"/>
      <c r="EH78" s="239"/>
      <c r="EI78" s="239"/>
      <c r="EJ78" s="239"/>
      <c r="EK78" s="239"/>
      <c r="EL78" s="239"/>
      <c r="EM78" s="239"/>
      <c r="EN78" s="239"/>
      <c r="EO78" s="239"/>
      <c r="EP78" s="239"/>
      <c r="EQ78" s="239"/>
      <c r="ER78" s="239"/>
      <c r="ES78" s="239"/>
      <c r="ET78" s="239"/>
      <c r="EU78" s="239"/>
      <c r="EV78" s="239"/>
      <c r="EW78" s="239"/>
      <c r="EX78" s="239"/>
      <c r="EY78" s="239"/>
      <c r="EZ78" s="239"/>
      <c r="FA78" s="239"/>
      <c r="FB78" s="239"/>
      <c r="FC78" s="239"/>
      <c r="FD78" s="239"/>
      <c r="FE78" s="239"/>
      <c r="FF78" s="239"/>
      <c r="FG78" s="239"/>
      <c r="FH78" s="239"/>
      <c r="FI78" s="239"/>
      <c r="FJ78" s="239"/>
      <c r="FK78" s="239"/>
      <c r="FL78" s="239"/>
      <c r="FM78" s="239"/>
      <c r="FN78" s="239"/>
      <c r="FO78" s="239"/>
      <c r="FP78" s="239"/>
      <c r="FQ78" s="239"/>
      <c r="FR78" s="239"/>
      <c r="FS78" s="239"/>
      <c r="FT78" s="239"/>
      <c r="FU78" s="239"/>
      <c r="FV78" s="239"/>
      <c r="FW78" s="239"/>
      <c r="FX78" s="239"/>
      <c r="FY78" s="239"/>
      <c r="FZ78" s="239"/>
      <c r="GA78" s="239"/>
      <c r="GB78" s="239"/>
      <c r="GC78" s="239"/>
      <c r="GD78" s="239"/>
      <c r="GE78" s="239"/>
      <c r="GF78" s="239"/>
      <c r="GG78" s="239"/>
      <c r="GH78" s="239"/>
      <c r="GI78" s="239"/>
      <c r="GJ78" s="239"/>
      <c r="GK78" s="239"/>
      <c r="GL78" s="239"/>
      <c r="GM78" s="239"/>
      <c r="GN78" s="239"/>
      <c r="GO78" s="239"/>
      <c r="GP78" s="239"/>
      <c r="GQ78" s="239"/>
      <c r="GR78" s="239"/>
      <c r="GS78" s="239"/>
      <c r="GT78" s="239"/>
      <c r="GU78" s="239"/>
      <c r="GV78" s="239"/>
      <c r="GW78" s="239"/>
      <c r="GX78" s="239"/>
      <c r="GY78" s="239"/>
      <c r="GZ78" s="239"/>
      <c r="HA78" s="239"/>
      <c r="HB78" s="239"/>
      <c r="HC78" s="239"/>
      <c r="HD78" s="239"/>
      <c r="HE78" s="239"/>
    </row>
    <row r="79" spans="1:213" s="223" customFormat="1" ht="18.5" x14ac:dyDescent="0.45">
      <c r="A79" s="157"/>
      <c r="B79" s="14"/>
      <c r="C79" s="14"/>
      <c r="D79" s="14"/>
      <c r="E79" s="14"/>
      <c r="F79" s="14"/>
      <c r="G79" s="14"/>
      <c r="H79" s="250"/>
      <c r="I79" s="223" t="s">
        <v>215</v>
      </c>
      <c r="J79" s="240">
        <v>59275.72648518483</v>
      </c>
      <c r="K79" s="240">
        <v>55669.523043308836</v>
      </c>
      <c r="L79" s="240">
        <v>53874.880903016485</v>
      </c>
      <c r="M79" s="240">
        <v>54439.694655518724</v>
      </c>
      <c r="N79" s="240">
        <v>55921.644749186467</v>
      </c>
      <c r="O79" s="240">
        <v>55847.861725006187</v>
      </c>
      <c r="P79" s="240">
        <v>54614.498749312035</v>
      </c>
      <c r="Q79" s="240">
        <v>53918.340629798811</v>
      </c>
      <c r="R79" s="240">
        <v>53745.325902669902</v>
      </c>
      <c r="S79" s="240">
        <v>52562.758332025092</v>
      </c>
      <c r="T79" s="240">
        <v>48780.850212896228</v>
      </c>
      <c r="U79" s="240">
        <v>48276.188486103187</v>
      </c>
      <c r="V79" s="240">
        <v>48260.480621411167</v>
      </c>
      <c r="W79" s="240">
        <v>49220.175581578391</v>
      </c>
      <c r="X79" s="240">
        <v>48697.922609722504</v>
      </c>
      <c r="Y79" s="240">
        <v>47397.859880966666</v>
      </c>
      <c r="Z79" s="239"/>
      <c r="AA79" s="239"/>
      <c r="AB79" s="239"/>
      <c r="AC79" s="239"/>
      <c r="AD79" s="239"/>
      <c r="AE79" s="239"/>
      <c r="AF79" s="239"/>
      <c r="AG79" s="239"/>
      <c r="AH79" s="239"/>
      <c r="AI79" s="239"/>
      <c r="AJ79" s="239"/>
      <c r="AK79" s="239"/>
      <c r="AL79" s="239"/>
      <c r="AM79" s="239"/>
      <c r="AN79" s="239"/>
      <c r="AO79" s="239"/>
      <c r="AP79" s="239"/>
      <c r="AQ79" s="239"/>
      <c r="AR79" s="239"/>
      <c r="AS79" s="239"/>
      <c r="AT79" s="239"/>
      <c r="AU79" s="239"/>
      <c r="AV79" s="239"/>
      <c r="AW79" s="239"/>
      <c r="AX79" s="239"/>
      <c r="AY79" s="239"/>
      <c r="AZ79" s="239"/>
      <c r="BA79" s="239"/>
      <c r="BB79" s="239"/>
      <c r="BC79" s="239"/>
      <c r="BD79" s="239"/>
      <c r="BE79" s="239"/>
      <c r="BF79" s="239"/>
      <c r="BG79" s="239"/>
      <c r="BH79" s="239"/>
      <c r="BI79" s="239"/>
      <c r="BJ79" s="239"/>
      <c r="BK79" s="239"/>
      <c r="BL79" s="239"/>
      <c r="BM79" s="239"/>
      <c r="BN79" s="239"/>
      <c r="BO79" s="239"/>
      <c r="BP79" s="239"/>
      <c r="BQ79" s="239"/>
      <c r="BR79" s="239"/>
      <c r="BS79" s="239"/>
      <c r="BT79" s="239"/>
      <c r="BU79" s="239"/>
      <c r="BV79" s="239"/>
      <c r="BW79" s="239"/>
      <c r="BX79" s="239"/>
      <c r="BY79" s="239"/>
      <c r="BZ79" s="239"/>
      <c r="CA79" s="239"/>
      <c r="CB79" s="239"/>
      <c r="CC79" s="239"/>
      <c r="CD79" s="239"/>
      <c r="CE79" s="239"/>
      <c r="CF79" s="239"/>
      <c r="CG79" s="239"/>
      <c r="CH79" s="239"/>
      <c r="CI79" s="239"/>
      <c r="CJ79" s="239"/>
      <c r="CK79" s="239"/>
      <c r="CL79" s="239"/>
      <c r="CM79" s="239"/>
      <c r="CN79" s="239"/>
      <c r="CO79" s="239"/>
      <c r="CP79" s="239"/>
      <c r="CQ79" s="239"/>
      <c r="CR79" s="239"/>
      <c r="CS79" s="239"/>
      <c r="CT79" s="239"/>
      <c r="CU79" s="239"/>
      <c r="CV79" s="239"/>
      <c r="CW79" s="239"/>
      <c r="CX79" s="239"/>
      <c r="CY79" s="239"/>
      <c r="CZ79" s="239"/>
      <c r="DA79" s="239"/>
      <c r="DB79" s="239"/>
      <c r="DC79" s="239"/>
      <c r="DD79" s="239"/>
      <c r="DE79" s="239"/>
      <c r="DF79" s="239"/>
      <c r="DG79" s="239"/>
      <c r="DH79" s="239"/>
      <c r="DI79" s="239"/>
      <c r="DJ79" s="239"/>
      <c r="DK79" s="239"/>
      <c r="DL79" s="239"/>
      <c r="DM79" s="239"/>
      <c r="DN79" s="239"/>
      <c r="DO79" s="239"/>
      <c r="DP79" s="239"/>
      <c r="DQ79" s="239"/>
      <c r="DR79" s="239"/>
      <c r="DS79" s="239"/>
      <c r="DT79" s="239"/>
      <c r="DU79" s="239"/>
      <c r="DV79" s="239"/>
      <c r="DW79" s="239"/>
      <c r="DX79" s="239"/>
      <c r="DY79" s="239"/>
      <c r="DZ79" s="239"/>
      <c r="EA79" s="239"/>
      <c r="EB79" s="239"/>
      <c r="EC79" s="239"/>
      <c r="ED79" s="239"/>
      <c r="EE79" s="239"/>
      <c r="EF79" s="239"/>
      <c r="EG79" s="239"/>
      <c r="EH79" s="239"/>
      <c r="EI79" s="239"/>
      <c r="EJ79" s="239"/>
      <c r="EK79" s="239"/>
      <c r="EL79" s="239"/>
      <c r="EM79" s="239"/>
      <c r="EN79" s="239"/>
      <c r="EO79" s="239"/>
      <c r="EP79" s="239"/>
      <c r="EQ79" s="239"/>
      <c r="ER79" s="239"/>
      <c r="ES79" s="239"/>
      <c r="ET79" s="239"/>
      <c r="EU79" s="239"/>
      <c r="EV79" s="239"/>
      <c r="EW79" s="239"/>
      <c r="EX79" s="239"/>
      <c r="EY79" s="239"/>
      <c r="EZ79" s="239"/>
      <c r="FA79" s="239"/>
      <c r="FB79" s="239"/>
      <c r="FC79" s="239"/>
      <c r="FD79" s="239"/>
      <c r="FE79" s="239"/>
      <c r="FF79" s="239"/>
      <c r="FG79" s="239"/>
      <c r="FH79" s="239"/>
      <c r="FI79" s="239"/>
      <c r="FJ79" s="239"/>
      <c r="FK79" s="239"/>
      <c r="FL79" s="239"/>
      <c r="FM79" s="239"/>
      <c r="FN79" s="239"/>
      <c r="FO79" s="239"/>
      <c r="FP79" s="239"/>
      <c r="FQ79" s="239"/>
      <c r="FR79" s="239"/>
      <c r="FS79" s="239"/>
      <c r="FT79" s="239"/>
      <c r="FU79" s="239"/>
      <c r="FV79" s="239"/>
      <c r="FW79" s="239"/>
      <c r="FX79" s="239"/>
      <c r="FY79" s="239"/>
      <c r="FZ79" s="239"/>
      <c r="GA79" s="239"/>
      <c r="GB79" s="239"/>
      <c r="GC79" s="239"/>
      <c r="GD79" s="239"/>
      <c r="GE79" s="239"/>
      <c r="GF79" s="239"/>
      <c r="GG79" s="239"/>
      <c r="GH79" s="239"/>
      <c r="GI79" s="239"/>
      <c r="GJ79" s="239"/>
      <c r="GK79" s="239"/>
      <c r="GL79" s="239"/>
      <c r="GM79" s="239"/>
      <c r="GN79" s="239"/>
      <c r="GO79" s="239"/>
      <c r="GP79" s="239"/>
      <c r="GQ79" s="239"/>
      <c r="GR79" s="239"/>
      <c r="GS79" s="239"/>
      <c r="GT79" s="239"/>
      <c r="GU79" s="239"/>
      <c r="GV79" s="239"/>
      <c r="GW79" s="239"/>
      <c r="GX79" s="239"/>
      <c r="GY79" s="239"/>
      <c r="GZ79" s="239"/>
      <c r="HA79" s="239"/>
      <c r="HB79" s="239"/>
      <c r="HC79" s="239"/>
      <c r="HD79" s="239"/>
      <c r="HE79" s="239"/>
    </row>
    <row r="80" spans="1:213" s="221" customFormat="1" ht="18.5" x14ac:dyDescent="0.45">
      <c r="A80" s="157"/>
      <c r="B80" s="14"/>
      <c r="C80" s="14"/>
      <c r="D80" s="14"/>
      <c r="E80" s="14"/>
      <c r="F80" s="14"/>
      <c r="G80" s="14"/>
      <c r="H80" s="251"/>
    </row>
    <row r="81" spans="1:30" s="221" customFormat="1" ht="18.5" x14ac:dyDescent="0.45">
      <c r="A81" s="157"/>
      <c r="B81" s="14"/>
      <c r="C81" s="14"/>
      <c r="D81" s="14"/>
      <c r="E81" s="14"/>
      <c r="F81" s="14"/>
      <c r="G81" s="14"/>
      <c r="H81" s="251"/>
    </row>
    <row r="82" spans="1:30" s="221" customFormat="1" ht="18.5" x14ac:dyDescent="0.45">
      <c r="A82" s="157"/>
      <c r="B82" s="14"/>
      <c r="C82" s="14"/>
      <c r="D82" s="14"/>
      <c r="E82" s="14"/>
      <c r="F82" s="14"/>
      <c r="G82" s="14"/>
      <c r="H82" s="251"/>
    </row>
    <row r="83" spans="1:30" s="221" customFormat="1" ht="18.5" x14ac:dyDescent="0.45">
      <c r="A83" s="157"/>
      <c r="B83" s="14"/>
      <c r="C83" s="14"/>
      <c r="D83" s="14"/>
      <c r="E83" s="14"/>
      <c r="F83" s="14"/>
      <c r="G83" s="14"/>
      <c r="H83" s="251"/>
    </row>
    <row r="84" spans="1:30" s="221" customFormat="1" ht="18.5" x14ac:dyDescent="0.45">
      <c r="A84" s="157"/>
      <c r="B84" s="14"/>
      <c r="C84" s="14"/>
      <c r="D84" s="14"/>
      <c r="E84" s="14"/>
      <c r="F84" s="14"/>
      <c r="G84" s="14"/>
      <c r="H84" s="251"/>
    </row>
    <row r="85" spans="1:30" s="221" customFormat="1" ht="18.5" x14ac:dyDescent="0.45">
      <c r="A85" s="157"/>
      <c r="B85" s="14"/>
      <c r="C85" s="14"/>
      <c r="D85" s="14"/>
      <c r="E85" s="14"/>
      <c r="F85" s="14"/>
      <c r="G85" s="14"/>
      <c r="H85" s="251"/>
    </row>
    <row r="86" spans="1:30" s="221" customFormat="1" ht="18.5" x14ac:dyDescent="0.45">
      <c r="A86" s="157"/>
      <c r="B86" s="14"/>
      <c r="C86" s="14"/>
      <c r="D86" s="14"/>
      <c r="E86" s="14"/>
      <c r="F86" s="14"/>
      <c r="G86" s="14"/>
      <c r="H86" s="251"/>
    </row>
    <row r="87" spans="1:30" s="221" customFormat="1" ht="18.5" x14ac:dyDescent="0.45">
      <c r="A87" s="157"/>
      <c r="B87" s="14"/>
      <c r="C87" s="14"/>
      <c r="D87" s="14"/>
      <c r="E87" s="14"/>
      <c r="F87" s="14"/>
      <c r="G87" s="14"/>
      <c r="H87" s="251"/>
    </row>
    <row r="88" spans="1:30" s="221" customFormat="1" ht="18.5" x14ac:dyDescent="0.45">
      <c r="A88" s="157"/>
      <c r="B88" s="14"/>
      <c r="C88" s="14"/>
      <c r="D88" s="14"/>
      <c r="E88" s="14"/>
      <c r="F88" s="14"/>
      <c r="G88" s="14"/>
      <c r="H88" s="251"/>
    </row>
    <row r="89" spans="1:30" s="221" customFormat="1" ht="18.5" x14ac:dyDescent="0.45">
      <c r="A89" s="157"/>
      <c r="B89" s="14"/>
      <c r="C89" s="14"/>
      <c r="D89" s="14"/>
      <c r="E89" s="14"/>
      <c r="F89" s="14"/>
      <c r="G89" s="14"/>
      <c r="H89" s="251"/>
    </row>
    <row r="90" spans="1:30" s="221" customFormat="1" ht="18.5" x14ac:dyDescent="0.45">
      <c r="A90" s="157"/>
      <c r="B90" s="14"/>
      <c r="C90" s="14"/>
      <c r="D90" s="14"/>
      <c r="E90" s="14"/>
      <c r="F90" s="14"/>
      <c r="G90" s="14"/>
      <c r="H90" s="251"/>
    </row>
    <row r="91" spans="1:30" s="158" customFormat="1" x14ac:dyDescent="0.35">
      <c r="A91" s="204" t="s">
        <v>77</v>
      </c>
      <c r="B91" s="158" t="s">
        <v>100</v>
      </c>
      <c r="H91" s="232"/>
    </row>
    <row r="92" spans="1:30" s="223" customFormat="1" x14ac:dyDescent="0.35">
      <c r="A92" s="249"/>
      <c r="B92" s="201"/>
      <c r="C92" s="201"/>
      <c r="D92" s="201"/>
      <c r="E92" s="201"/>
      <c r="F92" s="201"/>
      <c r="G92" s="201"/>
      <c r="H92" s="250"/>
      <c r="J92" s="222">
        <v>2010</v>
      </c>
      <c r="K92" s="222">
        <v>2011</v>
      </c>
      <c r="L92" s="222">
        <v>2012</v>
      </c>
      <c r="M92" s="222">
        <v>2013</v>
      </c>
      <c r="N92" s="222">
        <v>2014</v>
      </c>
      <c r="O92" s="222">
        <v>2015</v>
      </c>
      <c r="P92" s="222">
        <v>2016</v>
      </c>
      <c r="Q92" s="222">
        <v>2017</v>
      </c>
      <c r="R92" s="222">
        <v>2018</v>
      </c>
      <c r="S92" s="222">
        <v>2019</v>
      </c>
      <c r="T92" s="222">
        <v>2020</v>
      </c>
      <c r="U92" s="222">
        <v>2021</v>
      </c>
      <c r="V92" s="222">
        <v>2022</v>
      </c>
      <c r="W92" s="222">
        <v>2023</v>
      </c>
      <c r="X92" s="222">
        <v>2024</v>
      </c>
      <c r="Y92" s="222">
        <v>2025</v>
      </c>
      <c r="Z92" s="222">
        <v>2026</v>
      </c>
      <c r="AA92" s="222">
        <v>2027</v>
      </c>
      <c r="AB92" s="222">
        <v>2028</v>
      </c>
      <c r="AC92" s="222">
        <v>2029</v>
      </c>
      <c r="AD92" s="222">
        <v>2030</v>
      </c>
    </row>
    <row r="93" spans="1:30" s="223" customFormat="1" ht="18.5" x14ac:dyDescent="0.45">
      <c r="A93" s="228"/>
      <c r="B93" s="14"/>
      <c r="C93" s="14"/>
      <c r="D93" s="14"/>
      <c r="E93" s="14"/>
      <c r="F93" s="14"/>
      <c r="G93" s="14"/>
      <c r="H93" s="250" t="s">
        <v>450</v>
      </c>
    </row>
    <row r="94" spans="1:30" s="223" customFormat="1" ht="18.5" x14ac:dyDescent="0.45">
      <c r="A94" s="228"/>
      <c r="B94" s="14"/>
      <c r="C94" s="14"/>
      <c r="D94" s="14"/>
      <c r="E94" s="14"/>
      <c r="F94" s="14"/>
      <c r="G94" s="14"/>
      <c r="H94" s="250"/>
      <c r="I94" s="224" t="s">
        <v>215</v>
      </c>
      <c r="J94" s="226">
        <v>11.398197041743588</v>
      </c>
      <c r="K94" s="226">
        <v>11.318071345603094</v>
      </c>
      <c r="L94" s="226">
        <v>11.942660627791076</v>
      </c>
      <c r="M94" s="226">
        <v>12.827557949667767</v>
      </c>
      <c r="N94" s="226">
        <v>13.560728028578211</v>
      </c>
      <c r="O94" s="226">
        <v>13.329421514396422</v>
      </c>
      <c r="P94" s="226">
        <v>12.974831413497627</v>
      </c>
      <c r="Q94" s="226">
        <v>13.029110587688645</v>
      </c>
      <c r="R94" s="226">
        <v>12.986028782740014</v>
      </c>
      <c r="S94" s="226">
        <v>13.715937052443609</v>
      </c>
      <c r="T94" s="226">
        <v>12.611915284692714</v>
      </c>
      <c r="U94" s="226">
        <v>12.634347521409778</v>
      </c>
      <c r="V94" s="226">
        <v>12.116739729522328</v>
      </c>
      <c r="W94" s="226">
        <v>11.605187693827126</v>
      </c>
      <c r="X94" s="226">
        <v>10.768421936072416</v>
      </c>
      <c r="Y94" s="226"/>
      <c r="Z94" s="226"/>
      <c r="AA94" s="226"/>
      <c r="AB94" s="226"/>
      <c r="AC94" s="226"/>
      <c r="AD94" s="226"/>
    </row>
    <row r="95" spans="1:30" s="223" customFormat="1" ht="18.5" x14ac:dyDescent="0.45">
      <c r="A95" s="228"/>
      <c r="B95" s="14"/>
      <c r="C95" s="14"/>
      <c r="D95" s="14"/>
      <c r="E95" s="14"/>
      <c r="F95" s="14"/>
      <c r="G95" s="14"/>
      <c r="H95" s="250"/>
      <c r="I95" s="224" t="s">
        <v>216</v>
      </c>
      <c r="J95" s="226"/>
      <c r="K95" s="226"/>
      <c r="L95" s="226"/>
      <c r="M95" s="226"/>
      <c r="N95" s="226"/>
      <c r="O95" s="226"/>
      <c r="P95" s="226"/>
      <c r="Q95" s="226"/>
      <c r="R95" s="226"/>
      <c r="S95" s="226"/>
      <c r="T95" s="226"/>
      <c r="U95" s="226"/>
      <c r="V95" s="226"/>
      <c r="W95" s="226"/>
      <c r="X95" s="226">
        <v>11.207868613607159</v>
      </c>
      <c r="Y95" s="226">
        <v>11.430835460648918</v>
      </c>
      <c r="Z95" s="226">
        <v>10.71875792747274</v>
      </c>
      <c r="AA95" s="226">
        <v>10.511107178333214</v>
      </c>
      <c r="AB95" s="226">
        <v>9.649587100469871</v>
      </c>
      <c r="AC95" s="226">
        <v>9.5129914278414169</v>
      </c>
      <c r="AD95" s="226">
        <v>9.3990322185797304</v>
      </c>
    </row>
    <row r="96" spans="1:30" s="223" customFormat="1" ht="18.5" x14ac:dyDescent="0.45">
      <c r="A96" s="157"/>
      <c r="B96" s="14"/>
      <c r="C96" s="14"/>
      <c r="D96" s="14"/>
      <c r="E96" s="14"/>
      <c r="F96" s="14"/>
      <c r="G96" s="14"/>
      <c r="H96" s="250"/>
      <c r="J96" s="226"/>
      <c r="K96" s="226"/>
      <c r="L96" s="226"/>
      <c r="M96" s="226"/>
      <c r="N96" s="226"/>
      <c r="O96" s="226"/>
      <c r="P96" s="226"/>
      <c r="Q96" s="226"/>
      <c r="R96" s="226"/>
      <c r="S96" s="226"/>
      <c r="T96" s="226"/>
      <c r="U96" s="226"/>
      <c r="V96" s="226"/>
      <c r="W96" s="226"/>
      <c r="X96" s="226"/>
      <c r="Y96" s="226"/>
      <c r="Z96" s="226"/>
      <c r="AA96" s="226"/>
      <c r="AB96" s="226"/>
      <c r="AC96" s="226"/>
      <c r="AD96" s="226"/>
    </row>
    <row r="97" spans="1:30" s="223" customFormat="1" ht="18.5" x14ac:dyDescent="0.45">
      <c r="A97" s="157"/>
      <c r="B97" s="14"/>
      <c r="C97" s="14"/>
      <c r="D97" s="14"/>
      <c r="E97" s="14"/>
      <c r="F97" s="14"/>
      <c r="G97" s="14"/>
      <c r="H97" s="250" t="s">
        <v>365</v>
      </c>
      <c r="J97" s="226"/>
      <c r="K97" s="226"/>
      <c r="L97" s="226"/>
      <c r="M97" s="226"/>
      <c r="N97" s="226"/>
      <c r="O97" s="226"/>
      <c r="P97" s="226"/>
      <c r="Q97" s="226"/>
      <c r="R97" s="226"/>
      <c r="S97" s="226"/>
      <c r="T97" s="226"/>
      <c r="U97" s="226"/>
      <c r="V97" s="226"/>
      <c r="W97" s="226"/>
      <c r="X97" s="226"/>
      <c r="Y97" s="226"/>
      <c r="Z97" s="226"/>
      <c r="AA97" s="226"/>
      <c r="AB97" s="226"/>
      <c r="AC97" s="226"/>
      <c r="AD97" s="226"/>
    </row>
    <row r="98" spans="1:30" s="223" customFormat="1" ht="18.5" x14ac:dyDescent="0.45">
      <c r="A98" s="157"/>
      <c r="B98" s="14"/>
      <c r="C98" s="14"/>
      <c r="D98" s="14"/>
      <c r="E98" s="14"/>
      <c r="F98" s="14"/>
      <c r="G98" s="14"/>
      <c r="H98" s="250"/>
      <c r="I98" s="224" t="s">
        <v>215</v>
      </c>
      <c r="J98" s="227">
        <v>0.49965942804854835</v>
      </c>
      <c r="K98" s="227">
        <v>0.49681161864194467</v>
      </c>
      <c r="L98" s="227">
        <v>0.46844944806923927</v>
      </c>
      <c r="M98" s="227">
        <v>0.43406963935592946</v>
      </c>
      <c r="N98" s="227">
        <v>0.42290604886147187</v>
      </c>
      <c r="O98" s="227">
        <v>0.44286853401950865</v>
      </c>
      <c r="P98" s="227">
        <v>0.44053550847494144</v>
      </c>
      <c r="Q98" s="227">
        <v>0.43417064690602264</v>
      </c>
      <c r="R98" s="227">
        <v>0.43152035402282013</v>
      </c>
      <c r="S98" s="227">
        <v>0.40964925242699957</v>
      </c>
      <c r="T98" s="227">
        <v>0.41886392826081553</v>
      </c>
      <c r="U98" s="227">
        <v>0.43504059539158019</v>
      </c>
      <c r="V98" s="227">
        <v>0.44390857090538277</v>
      </c>
      <c r="W98" s="227">
        <v>0.42125938917840294</v>
      </c>
      <c r="X98" s="227">
        <v>0.45087898523734249</v>
      </c>
      <c r="Y98" s="226"/>
      <c r="Z98" s="226"/>
      <c r="AA98" s="226"/>
      <c r="AB98" s="226"/>
      <c r="AC98" s="226"/>
      <c r="AD98" s="226"/>
    </row>
    <row r="99" spans="1:30" s="223" customFormat="1" ht="18.5" x14ac:dyDescent="0.45">
      <c r="A99" s="157"/>
      <c r="B99" s="14"/>
      <c r="C99" s="14"/>
      <c r="D99" s="14"/>
      <c r="E99" s="14"/>
      <c r="F99" s="14"/>
      <c r="G99" s="14"/>
      <c r="H99" s="250"/>
      <c r="J99" s="226"/>
      <c r="K99" s="226"/>
      <c r="L99" s="226"/>
      <c r="M99" s="226"/>
      <c r="N99" s="226"/>
      <c r="O99" s="226"/>
      <c r="P99" s="226"/>
      <c r="Q99" s="226"/>
      <c r="R99" s="226"/>
      <c r="S99" s="226"/>
      <c r="T99" s="226"/>
      <c r="U99" s="226"/>
      <c r="V99" s="226"/>
      <c r="W99" s="226"/>
      <c r="X99" s="226"/>
      <c r="Y99" s="226"/>
      <c r="Z99" s="226"/>
      <c r="AA99" s="226"/>
      <c r="AB99" s="226"/>
      <c r="AC99" s="226"/>
      <c r="AD99" s="226"/>
    </row>
    <row r="100" spans="1:30" s="223" customFormat="1" ht="18.5" x14ac:dyDescent="0.45">
      <c r="A100" s="157"/>
      <c r="B100" s="14"/>
      <c r="C100" s="14"/>
      <c r="D100" s="14"/>
      <c r="E100" s="14"/>
      <c r="F100" s="14"/>
      <c r="G100" s="14"/>
      <c r="H100" s="250" t="s">
        <v>451</v>
      </c>
      <c r="J100" s="226"/>
      <c r="K100" s="226"/>
      <c r="L100" s="226"/>
      <c r="M100" s="226"/>
      <c r="N100" s="226"/>
      <c r="O100" s="226"/>
      <c r="P100" s="226"/>
      <c r="Q100" s="226"/>
      <c r="R100" s="226"/>
      <c r="S100" s="226"/>
      <c r="T100" s="226"/>
      <c r="U100" s="226"/>
      <c r="V100" s="226"/>
      <c r="W100" s="226"/>
      <c r="X100" s="226"/>
      <c r="Y100" s="226"/>
      <c r="Z100" s="226"/>
      <c r="AA100" s="226"/>
      <c r="AB100" s="226"/>
      <c r="AC100" s="226"/>
      <c r="AD100" s="226"/>
    </row>
    <row r="101" spans="1:30" s="223" customFormat="1" ht="18.5" x14ac:dyDescent="0.45">
      <c r="A101" s="157"/>
      <c r="B101" s="14"/>
      <c r="C101" s="14"/>
      <c r="D101" s="14"/>
      <c r="E101" s="14"/>
      <c r="F101" s="14"/>
      <c r="G101" s="14"/>
      <c r="H101" s="250"/>
      <c r="I101" s="224" t="s">
        <v>215</v>
      </c>
      <c r="J101" s="226">
        <v>46.18</v>
      </c>
      <c r="K101" s="226">
        <v>46.64</v>
      </c>
      <c r="L101" s="226">
        <v>52.29</v>
      </c>
      <c r="M101" s="226">
        <v>56.51</v>
      </c>
      <c r="N101" s="226">
        <v>68.53</v>
      </c>
      <c r="O101" s="226">
        <v>62.65</v>
      </c>
      <c r="P101" s="226">
        <v>64.08</v>
      </c>
      <c r="Q101" s="226">
        <v>65.17</v>
      </c>
      <c r="R101" s="226">
        <v>62.8</v>
      </c>
      <c r="S101" s="226">
        <v>68.94</v>
      </c>
      <c r="T101" s="226">
        <v>62.09</v>
      </c>
      <c r="U101" s="226">
        <v>55.18</v>
      </c>
      <c r="V101" s="226">
        <v>50.85</v>
      </c>
      <c r="W101" s="226">
        <v>53.769999999999996</v>
      </c>
      <c r="X101" s="226">
        <v>43.440000000000005</v>
      </c>
      <c r="Y101" s="226">
        <v>41.8</v>
      </c>
      <c r="Z101" s="226"/>
      <c r="AA101" s="226"/>
      <c r="AB101" s="226"/>
      <c r="AC101" s="226"/>
      <c r="AD101" s="226"/>
    </row>
    <row r="102" spans="1:30" s="223" customFormat="1" ht="18.5" x14ac:dyDescent="0.45">
      <c r="A102" s="157"/>
      <c r="B102" s="14"/>
      <c r="C102" s="14"/>
      <c r="D102" s="14"/>
      <c r="E102" s="14"/>
      <c r="F102" s="14"/>
      <c r="G102" s="14"/>
      <c r="H102" s="250"/>
      <c r="J102" s="226"/>
      <c r="K102" s="226"/>
      <c r="L102" s="226"/>
      <c r="M102" s="226"/>
      <c r="N102" s="226"/>
      <c r="O102" s="226"/>
      <c r="P102" s="226"/>
      <c r="Q102" s="226"/>
      <c r="R102" s="226"/>
      <c r="S102" s="226"/>
      <c r="T102" s="226"/>
      <c r="U102" s="226"/>
      <c r="V102" s="226"/>
      <c r="W102" s="226"/>
      <c r="X102" s="226"/>
      <c r="Y102" s="226"/>
      <c r="Z102" s="226"/>
      <c r="AA102" s="226"/>
      <c r="AB102" s="226"/>
      <c r="AC102" s="226"/>
      <c r="AD102" s="226"/>
    </row>
    <row r="103" spans="1:30" s="223" customFormat="1" ht="18.5" x14ac:dyDescent="0.45">
      <c r="A103" s="157"/>
      <c r="B103" s="14"/>
      <c r="C103" s="14"/>
      <c r="D103" s="14"/>
      <c r="E103" s="14"/>
      <c r="F103" s="14"/>
      <c r="G103" s="14"/>
      <c r="H103" s="250" t="s">
        <v>366</v>
      </c>
      <c r="J103" s="226"/>
      <c r="K103" s="226"/>
      <c r="L103" s="226"/>
      <c r="M103" s="226"/>
      <c r="N103" s="226"/>
      <c r="O103" s="226"/>
      <c r="P103" s="226"/>
      <c r="Q103" s="226"/>
      <c r="R103" s="226"/>
      <c r="S103" s="226"/>
      <c r="T103" s="226"/>
      <c r="U103" s="226"/>
      <c r="V103" s="226"/>
      <c r="W103" s="226"/>
      <c r="X103" s="226"/>
      <c r="Y103" s="226"/>
      <c r="Z103" s="226"/>
      <c r="AA103" s="226"/>
      <c r="AB103" s="226"/>
      <c r="AC103" s="226"/>
      <c r="AD103" s="226"/>
    </row>
    <row r="104" spans="1:30" s="223" customFormat="1" ht="18.5" x14ac:dyDescent="0.45">
      <c r="A104" s="157"/>
      <c r="B104" s="14"/>
      <c r="C104" s="14"/>
      <c r="D104" s="14"/>
      <c r="E104" s="14"/>
      <c r="F104" s="14"/>
      <c r="G104" s="14"/>
      <c r="H104" s="250"/>
      <c r="I104" s="224" t="s">
        <v>215</v>
      </c>
      <c r="J104" s="226">
        <v>30.07</v>
      </c>
      <c r="K104" s="226">
        <v>32.549999999999997</v>
      </c>
      <c r="L104" s="226">
        <v>34.17</v>
      </c>
      <c r="M104" s="226">
        <v>38.340000000000003</v>
      </c>
      <c r="N104" s="226">
        <v>38.730000000000004</v>
      </c>
      <c r="O104" s="226">
        <v>36.97</v>
      </c>
      <c r="P104" s="226">
        <v>38.86</v>
      </c>
      <c r="Q104" s="226">
        <v>36.92</v>
      </c>
      <c r="R104" s="226">
        <v>36.67</v>
      </c>
      <c r="S104" s="226">
        <v>43.89</v>
      </c>
      <c r="T104" s="226">
        <v>41.63</v>
      </c>
      <c r="U104" s="226">
        <v>41.18</v>
      </c>
      <c r="V104" s="226">
        <v>40.369999999999997</v>
      </c>
      <c r="W104" s="226">
        <v>39.5</v>
      </c>
      <c r="X104" s="226">
        <v>32.5</v>
      </c>
      <c r="Y104" s="226">
        <v>31.549999999999997</v>
      </c>
      <c r="Z104" s="226"/>
      <c r="AA104" s="226"/>
      <c r="AB104" s="226"/>
      <c r="AC104" s="226"/>
      <c r="AD104" s="226"/>
    </row>
    <row r="105" spans="1:30" s="223" customFormat="1" ht="18.5" x14ac:dyDescent="0.45">
      <c r="A105" s="157"/>
      <c r="B105" s="14"/>
      <c r="C105" s="14"/>
      <c r="D105" s="14"/>
      <c r="E105" s="14"/>
      <c r="F105" s="14"/>
      <c r="G105" s="14"/>
      <c r="H105" s="250"/>
      <c r="J105" s="226"/>
      <c r="K105" s="226"/>
      <c r="L105" s="226"/>
      <c r="M105" s="226"/>
      <c r="N105" s="226"/>
      <c r="O105" s="226"/>
      <c r="P105" s="226"/>
      <c r="Q105" s="226"/>
      <c r="R105" s="226"/>
      <c r="S105" s="226"/>
      <c r="T105" s="226"/>
      <c r="U105" s="226"/>
      <c r="V105" s="226"/>
      <c r="W105" s="226"/>
      <c r="X105" s="226"/>
      <c r="Y105" s="226"/>
      <c r="Z105" s="226"/>
      <c r="AA105" s="226"/>
      <c r="AB105" s="226"/>
      <c r="AC105" s="226"/>
      <c r="AD105" s="226"/>
    </row>
    <row r="106" spans="1:30" s="223" customFormat="1" ht="18.5" x14ac:dyDescent="0.45">
      <c r="A106" s="157"/>
      <c r="B106" s="14"/>
      <c r="C106" s="14"/>
      <c r="D106" s="14"/>
      <c r="E106" s="14"/>
      <c r="F106" s="14"/>
      <c r="G106" s="14"/>
      <c r="H106" s="250" t="s">
        <v>196</v>
      </c>
      <c r="J106" s="226"/>
      <c r="K106" s="226"/>
      <c r="L106" s="226"/>
      <c r="M106" s="226"/>
      <c r="N106" s="226"/>
      <c r="O106" s="226"/>
      <c r="P106" s="226"/>
      <c r="Q106" s="226"/>
      <c r="R106" s="226"/>
      <c r="S106" s="226"/>
      <c r="T106" s="226"/>
      <c r="U106" s="226"/>
      <c r="V106" s="226"/>
      <c r="W106" s="226"/>
      <c r="X106" s="226"/>
      <c r="Y106" s="226"/>
      <c r="Z106" s="226"/>
      <c r="AA106" s="226"/>
      <c r="AB106" s="226"/>
      <c r="AC106" s="226"/>
      <c r="AD106" s="226"/>
    </row>
    <row r="107" spans="1:30" s="223" customFormat="1" ht="18.5" x14ac:dyDescent="0.45">
      <c r="A107" s="157"/>
      <c r="B107" s="14"/>
      <c r="C107" s="14"/>
      <c r="D107" s="14"/>
      <c r="E107" s="14"/>
      <c r="F107" s="14"/>
      <c r="G107" s="14"/>
      <c r="H107" s="250"/>
      <c r="I107" s="224" t="s">
        <v>215</v>
      </c>
      <c r="J107" s="226">
        <v>153.33526403538824</v>
      </c>
      <c r="K107" s="226">
        <v>151.99269525318513</v>
      </c>
      <c r="L107" s="226">
        <v>156.71206222662218</v>
      </c>
      <c r="M107" s="226">
        <v>166.97569789688336</v>
      </c>
      <c r="N107" s="226">
        <v>178.94265708704302</v>
      </c>
      <c r="O107" s="226">
        <v>174.7237059681145</v>
      </c>
      <c r="P107" s="226">
        <v>174.82997514483901</v>
      </c>
      <c r="Q107" s="226">
        <v>176.03770443624711</v>
      </c>
      <c r="R107" s="226">
        <v>176.28738997118643</v>
      </c>
      <c r="S107" s="226">
        <v>183.12882037413735</v>
      </c>
      <c r="T107" s="226">
        <v>167.76657459760418</v>
      </c>
      <c r="U107" s="226">
        <v>162.47809940345019</v>
      </c>
      <c r="V107" s="226">
        <v>156.10579431096664</v>
      </c>
      <c r="W107" s="226">
        <v>152.59669181093724</v>
      </c>
      <c r="X107" s="226">
        <v>135.98704247655596</v>
      </c>
      <c r="Y107" s="226">
        <v>133.07807978173756</v>
      </c>
      <c r="Z107" s="226"/>
      <c r="AA107" s="226"/>
      <c r="AB107" s="226"/>
      <c r="AC107" s="226"/>
      <c r="AD107" s="226"/>
    </row>
    <row r="108" spans="1:30" s="223" customFormat="1" ht="18.5" x14ac:dyDescent="0.45">
      <c r="A108" s="157"/>
      <c r="B108" s="14"/>
      <c r="C108" s="14"/>
      <c r="D108" s="14"/>
      <c r="E108" s="14"/>
      <c r="F108" s="14"/>
      <c r="G108" s="14"/>
      <c r="H108" s="250"/>
      <c r="I108" s="224" t="s">
        <v>216</v>
      </c>
      <c r="J108" s="226"/>
      <c r="K108" s="226"/>
      <c r="L108" s="226"/>
      <c r="M108" s="226"/>
      <c r="N108" s="226"/>
      <c r="O108" s="226"/>
      <c r="P108" s="226"/>
      <c r="Q108" s="226"/>
      <c r="R108" s="226"/>
      <c r="S108" s="226"/>
      <c r="T108" s="226"/>
      <c r="U108" s="226"/>
      <c r="V108" s="226"/>
      <c r="W108" s="226"/>
      <c r="X108" s="226">
        <v>135.98704247655596</v>
      </c>
      <c r="Y108" s="226">
        <v>133.07807978173756</v>
      </c>
      <c r="Z108" s="226">
        <v>135.08455567809722</v>
      </c>
      <c r="AA108" s="226">
        <v>133.88733376229456</v>
      </c>
      <c r="AB108" s="226">
        <v>132.02200103100051</v>
      </c>
      <c r="AC108" s="226">
        <v>131.37778792152918</v>
      </c>
      <c r="AD108" s="226">
        <v>130.54323241779878</v>
      </c>
    </row>
    <row r="109" spans="1:30" s="223" customFormat="1" ht="18.5" x14ac:dyDescent="0.45">
      <c r="A109" s="157"/>
      <c r="B109" s="14"/>
      <c r="C109" s="14"/>
      <c r="D109" s="14"/>
      <c r="E109" s="14"/>
      <c r="F109" s="14"/>
      <c r="G109" s="14"/>
      <c r="H109" s="250"/>
      <c r="J109" s="226"/>
      <c r="K109" s="226"/>
      <c r="L109" s="226"/>
      <c r="M109" s="226"/>
      <c r="N109" s="226"/>
      <c r="O109" s="226"/>
      <c r="P109" s="226"/>
      <c r="Q109" s="226"/>
      <c r="R109" s="226"/>
      <c r="S109" s="226"/>
      <c r="T109" s="226"/>
      <c r="U109" s="226"/>
      <c r="V109" s="226"/>
      <c r="W109" s="226"/>
      <c r="X109" s="226"/>
      <c r="Y109" s="226"/>
      <c r="Z109" s="226"/>
      <c r="AA109" s="226"/>
      <c r="AB109" s="226"/>
      <c r="AC109" s="226"/>
      <c r="AD109" s="226"/>
    </row>
    <row r="110" spans="1:30" s="223" customFormat="1" ht="18.5" x14ac:dyDescent="0.45">
      <c r="A110" s="157"/>
      <c r="B110" s="14"/>
      <c r="C110" s="14"/>
      <c r="D110" s="14"/>
      <c r="E110" s="14"/>
      <c r="F110" s="14"/>
      <c r="G110" s="14"/>
      <c r="H110" s="250" t="s">
        <v>367</v>
      </c>
      <c r="J110" s="226"/>
      <c r="K110" s="226"/>
      <c r="L110" s="226"/>
      <c r="M110" s="226"/>
      <c r="N110" s="226"/>
      <c r="O110" s="226"/>
      <c r="P110" s="226"/>
      <c r="Q110" s="226"/>
      <c r="R110" s="226"/>
      <c r="S110" s="226"/>
      <c r="T110" s="226"/>
      <c r="U110" s="226"/>
      <c r="V110" s="226"/>
      <c r="W110" s="226"/>
      <c r="X110" s="226"/>
      <c r="Y110" s="226"/>
      <c r="Z110" s="226"/>
      <c r="AA110" s="226"/>
      <c r="AB110" s="226"/>
      <c r="AC110" s="226"/>
      <c r="AD110" s="226"/>
    </row>
    <row r="111" spans="1:30" s="223" customFormat="1" ht="18.5" x14ac:dyDescent="0.45">
      <c r="A111" s="157"/>
      <c r="B111" s="14"/>
      <c r="C111" s="14"/>
      <c r="D111" s="14"/>
      <c r="E111" s="14"/>
      <c r="F111" s="14"/>
      <c r="G111" s="14"/>
      <c r="H111" s="233"/>
      <c r="I111" s="224" t="s">
        <v>215</v>
      </c>
      <c r="J111" s="226">
        <v>41.42</v>
      </c>
      <c r="K111" s="226">
        <v>39.36</v>
      </c>
      <c r="L111" s="226">
        <v>41.580000000000005</v>
      </c>
      <c r="M111" s="226">
        <v>44.77</v>
      </c>
      <c r="N111" s="226">
        <v>43.150000000000006</v>
      </c>
      <c r="O111" s="226">
        <v>44.349999999999994</v>
      </c>
      <c r="P111" s="226">
        <v>40.840000000000003</v>
      </c>
      <c r="Q111" s="226">
        <v>42.29</v>
      </c>
      <c r="R111" s="226">
        <v>44.289999999999992</v>
      </c>
      <c r="S111" s="226">
        <v>42.19</v>
      </c>
      <c r="T111" s="226">
        <v>38.330000000000005</v>
      </c>
      <c r="U111" s="226">
        <v>39.910000000000004</v>
      </c>
      <c r="V111" s="226">
        <v>37.089999999999996</v>
      </c>
      <c r="W111" s="226">
        <v>34.46</v>
      </c>
      <c r="X111" s="226">
        <v>33.449999999999996</v>
      </c>
      <c r="Y111" s="226">
        <v>31.000000000000004</v>
      </c>
      <c r="Z111" s="226"/>
      <c r="AA111" s="226"/>
      <c r="AB111" s="226"/>
      <c r="AC111" s="226"/>
      <c r="AD111" s="226"/>
    </row>
    <row r="112" spans="1:30" s="223" customFormat="1" ht="18.5" x14ac:dyDescent="0.45">
      <c r="A112" s="157"/>
      <c r="B112" s="14"/>
      <c r="C112" s="14"/>
      <c r="D112" s="14"/>
      <c r="E112" s="14"/>
      <c r="F112" s="14"/>
      <c r="G112" s="14"/>
      <c r="H112" s="233"/>
      <c r="I112" s="224" t="s">
        <v>216</v>
      </c>
      <c r="J112" s="226"/>
      <c r="K112" s="226"/>
      <c r="L112" s="226"/>
      <c r="M112" s="226"/>
      <c r="N112" s="226"/>
      <c r="O112" s="226"/>
      <c r="P112" s="226"/>
      <c r="Q112" s="226"/>
      <c r="R112" s="226"/>
      <c r="S112" s="226"/>
      <c r="T112" s="226"/>
      <c r="U112" s="226"/>
      <c r="V112" s="226"/>
      <c r="W112" s="226"/>
      <c r="X112" s="226">
        <v>34.997937</v>
      </c>
      <c r="Y112" s="226">
        <v>36.409182999999999</v>
      </c>
      <c r="Z112" s="226">
        <v>28.321288000000003</v>
      </c>
      <c r="AA112" s="226">
        <v>25.240091999999997</v>
      </c>
      <c r="AB112" s="226">
        <v>24.630959999999998</v>
      </c>
      <c r="AC112" s="226">
        <v>23.739160000000002</v>
      </c>
      <c r="AD112" s="226">
        <v>22.678721999999997</v>
      </c>
    </row>
    <row r="113" spans="1:30" s="221" customFormat="1" ht="18.5" x14ac:dyDescent="0.45">
      <c r="A113" s="157"/>
      <c r="B113" s="14"/>
      <c r="C113" s="14"/>
      <c r="D113" s="14"/>
      <c r="E113" s="14"/>
      <c r="F113" s="14"/>
      <c r="G113" s="14"/>
      <c r="H113" s="231"/>
    </row>
    <row r="114" spans="1:30" s="221" customFormat="1" ht="18.5" x14ac:dyDescent="0.45">
      <c r="A114" s="157"/>
      <c r="B114" s="14"/>
      <c r="C114" s="14"/>
      <c r="D114" s="14"/>
      <c r="E114" s="14"/>
      <c r="F114" s="14"/>
      <c r="G114" s="14"/>
      <c r="H114" s="231"/>
    </row>
    <row r="115" spans="1:30" s="221" customFormat="1" ht="18.5" x14ac:dyDescent="0.45">
      <c r="A115" s="157"/>
      <c r="B115" s="14"/>
      <c r="C115" s="14"/>
      <c r="D115" s="14"/>
      <c r="E115" s="14"/>
      <c r="F115" s="14"/>
      <c r="G115" s="14"/>
      <c r="H115" s="231"/>
    </row>
    <row r="116" spans="1:30" s="221" customFormat="1" ht="18.5" x14ac:dyDescent="0.45">
      <c r="A116" s="157"/>
      <c r="B116" s="14"/>
      <c r="C116" s="14"/>
      <c r="D116" s="14"/>
      <c r="E116" s="14"/>
      <c r="F116" s="14"/>
      <c r="G116" s="14"/>
      <c r="H116" s="231"/>
    </row>
    <row r="117" spans="1:30" s="221" customFormat="1" ht="18.5" x14ac:dyDescent="0.45">
      <c r="A117" s="157"/>
      <c r="B117" s="14"/>
      <c r="C117" s="14"/>
      <c r="D117" s="14"/>
      <c r="E117" s="14"/>
      <c r="F117" s="14"/>
      <c r="G117" s="14"/>
      <c r="H117" s="231"/>
    </row>
    <row r="118" spans="1:30" s="17" customFormat="1" ht="15" customHeight="1" x14ac:dyDescent="0.35">
      <c r="A118" s="16" t="s">
        <v>78</v>
      </c>
      <c r="B118" s="158" t="s">
        <v>337</v>
      </c>
      <c r="H118" s="234"/>
    </row>
    <row r="119" spans="1:30" x14ac:dyDescent="0.35">
      <c r="A119" s="160"/>
      <c r="J119" s="26">
        <v>2010</v>
      </c>
      <c r="K119" s="26">
        <v>2011</v>
      </c>
      <c r="L119" s="26">
        <v>2012</v>
      </c>
      <c r="M119" s="26">
        <v>2013</v>
      </c>
      <c r="N119" s="26">
        <v>2014</v>
      </c>
      <c r="O119" s="26">
        <v>2015</v>
      </c>
      <c r="P119" s="26">
        <v>2016</v>
      </c>
      <c r="Q119" s="26">
        <v>2017</v>
      </c>
      <c r="R119" s="26">
        <v>2018</v>
      </c>
      <c r="S119" s="26">
        <v>2019</v>
      </c>
      <c r="T119" s="26">
        <v>2020</v>
      </c>
      <c r="U119" s="26">
        <v>2021</v>
      </c>
      <c r="V119" s="26">
        <v>2022</v>
      </c>
      <c r="W119" s="26">
        <v>2023</v>
      </c>
      <c r="X119" s="26">
        <v>2024</v>
      </c>
      <c r="Y119" s="26">
        <v>2025</v>
      </c>
      <c r="Z119" s="26">
        <v>2026</v>
      </c>
      <c r="AA119" s="26">
        <v>2027</v>
      </c>
      <c r="AB119" s="26">
        <v>2028</v>
      </c>
      <c r="AC119" s="26">
        <v>2029</v>
      </c>
      <c r="AD119" s="26">
        <v>2030</v>
      </c>
    </row>
    <row r="120" spans="1:30" s="36" customFormat="1" ht="18.5" x14ac:dyDescent="0.45">
      <c r="A120" s="157"/>
      <c r="B120" s="14"/>
      <c r="C120" s="14"/>
      <c r="D120" s="14"/>
      <c r="E120" s="14"/>
      <c r="F120" s="14"/>
      <c r="G120" s="14"/>
      <c r="H120" s="236" t="s">
        <v>338</v>
      </c>
    </row>
    <row r="121" spans="1:30" x14ac:dyDescent="0.35">
      <c r="I121" t="s">
        <v>215</v>
      </c>
      <c r="J121" s="161">
        <v>8.8785674651053874</v>
      </c>
      <c r="K121" s="161">
        <v>8.7338961006913607</v>
      </c>
      <c r="L121" s="161">
        <v>8.5711045423634005</v>
      </c>
      <c r="M121" s="161">
        <v>8.5010558437111357</v>
      </c>
      <c r="N121" s="161">
        <v>8.6927578565637607</v>
      </c>
      <c r="O121" s="161">
        <v>9.0012597099450353</v>
      </c>
      <c r="P121" s="161">
        <v>9.2095829559020359</v>
      </c>
      <c r="Q121" s="161">
        <v>9.6800092176840433</v>
      </c>
      <c r="R121" s="161">
        <v>9.7684356927962455</v>
      </c>
      <c r="S121" s="161">
        <v>9.5332067729535375</v>
      </c>
      <c r="T121" s="161">
        <v>8.569038779302879</v>
      </c>
      <c r="U121" s="161">
        <v>8.8541028166284104</v>
      </c>
      <c r="V121" s="161">
        <v>8.5958246051417824</v>
      </c>
      <c r="W121" s="161">
        <v>8.7898479045374387</v>
      </c>
      <c r="X121" s="161">
        <v>8.7370880658736336</v>
      </c>
      <c r="Y121" s="161"/>
      <c r="Z121" s="161"/>
      <c r="AA121" s="161"/>
      <c r="AB121" s="161"/>
      <c r="AC121" s="161"/>
      <c r="AD121" s="161"/>
    </row>
    <row r="122" spans="1:30" x14ac:dyDescent="0.35">
      <c r="I122" t="s">
        <v>216</v>
      </c>
      <c r="J122" s="161"/>
      <c r="K122" s="161"/>
      <c r="L122" s="161"/>
      <c r="M122" s="161"/>
      <c r="N122" s="161"/>
      <c r="O122" s="161"/>
      <c r="P122" s="161"/>
      <c r="Q122" s="161"/>
      <c r="R122" s="161"/>
      <c r="S122" s="161"/>
      <c r="T122" s="161"/>
      <c r="U122" s="161"/>
      <c r="V122" s="161"/>
      <c r="W122" s="161"/>
      <c r="X122" s="161">
        <v>8.6467144140263201</v>
      </c>
      <c r="Y122" s="161">
        <v>8.6123914362078722</v>
      </c>
      <c r="Z122" s="161">
        <v>8.538858648234454</v>
      </c>
      <c r="AA122" s="161">
        <v>8.45670671410228</v>
      </c>
      <c r="AB122" s="161">
        <v>8.3503084859558729</v>
      </c>
      <c r="AC122" s="161">
        <v>8.239131515126271</v>
      </c>
      <c r="AD122" s="161">
        <v>8.068298959534399</v>
      </c>
    </row>
    <row r="123" spans="1:30" x14ac:dyDescent="0.35">
      <c r="J123" s="161"/>
      <c r="K123" s="161"/>
      <c r="L123" s="161"/>
      <c r="M123" s="161"/>
      <c r="N123" s="161"/>
      <c r="O123" s="161"/>
      <c r="P123" s="161"/>
      <c r="Q123" s="161"/>
      <c r="R123" s="161"/>
      <c r="S123" s="161"/>
      <c r="T123" s="161"/>
      <c r="U123" s="161"/>
      <c r="V123" s="161"/>
      <c r="W123" s="161"/>
      <c r="X123" s="161"/>
      <c r="Y123" s="161"/>
      <c r="Z123" s="161"/>
      <c r="AA123" s="161"/>
      <c r="AB123" s="161"/>
      <c r="AC123" s="161"/>
      <c r="AD123" s="161"/>
    </row>
    <row r="124" spans="1:30" x14ac:dyDescent="0.35">
      <c r="H124" s="236" t="s">
        <v>339</v>
      </c>
      <c r="J124" s="161"/>
      <c r="K124" s="161"/>
      <c r="L124" s="161"/>
      <c r="M124" s="161"/>
      <c r="N124" s="161"/>
      <c r="O124" s="161"/>
      <c r="P124" s="161"/>
      <c r="Q124" s="161"/>
      <c r="R124" s="161"/>
      <c r="S124" s="161"/>
      <c r="T124" s="161"/>
      <c r="U124" s="161"/>
      <c r="V124" s="161"/>
      <c r="W124" s="161"/>
      <c r="X124" s="161"/>
      <c r="Y124" s="161"/>
      <c r="Z124" s="161"/>
      <c r="AA124" s="161"/>
      <c r="AB124" s="161"/>
      <c r="AC124" s="161"/>
      <c r="AD124" s="161"/>
    </row>
    <row r="125" spans="1:30" x14ac:dyDescent="0.35">
      <c r="I125" t="s">
        <v>215</v>
      </c>
      <c r="J125" s="161">
        <v>37.65449881</v>
      </c>
      <c r="K125" s="161">
        <v>37.186237560000002</v>
      </c>
      <c r="L125" s="161">
        <v>37.258906830000001</v>
      </c>
      <c r="M125" s="161">
        <v>37.814335219999997</v>
      </c>
      <c r="N125" s="161">
        <v>38.736281980000001</v>
      </c>
      <c r="O125" s="161">
        <v>40.187252890000003</v>
      </c>
      <c r="P125" s="161">
        <v>42.084478480000001</v>
      </c>
      <c r="Q125" s="161">
        <v>43.485405630000002</v>
      </c>
      <c r="R125" s="161">
        <v>44.55404163</v>
      </c>
      <c r="S125" s="161">
        <v>44.119356150000002</v>
      </c>
      <c r="T125" s="161">
        <v>42.41552025</v>
      </c>
      <c r="U125" s="161">
        <v>42.75675494</v>
      </c>
      <c r="V125" s="161">
        <v>43.63047882</v>
      </c>
      <c r="W125" s="161">
        <v>45.797588400000002</v>
      </c>
      <c r="X125" s="161">
        <v>46.195949560000003</v>
      </c>
      <c r="Y125" s="161"/>
      <c r="Z125" s="161"/>
      <c r="AA125" s="161"/>
      <c r="AB125" s="161"/>
      <c r="AC125" s="161"/>
      <c r="AD125" s="161"/>
    </row>
    <row r="126" spans="1:30" x14ac:dyDescent="0.35">
      <c r="I126" t="s">
        <v>216</v>
      </c>
      <c r="J126" s="161"/>
      <c r="K126" s="161"/>
      <c r="L126" s="161"/>
      <c r="M126" s="161"/>
      <c r="N126" s="161"/>
      <c r="O126" s="161"/>
      <c r="P126" s="161"/>
      <c r="Q126" s="161"/>
      <c r="R126" s="161"/>
      <c r="S126" s="161"/>
      <c r="T126" s="161"/>
      <c r="U126" s="161"/>
      <c r="V126" s="161"/>
      <c r="W126" s="161"/>
      <c r="X126" s="161">
        <v>47.331101127166086</v>
      </c>
      <c r="Y126" s="161">
        <v>48.118156117096817</v>
      </c>
      <c r="Z126" s="161">
        <v>48.816018874377832</v>
      </c>
      <c r="AA126" s="161">
        <v>49.49587183767219</v>
      </c>
      <c r="AB126" s="161">
        <v>50.09358581607696</v>
      </c>
      <c r="AC126" s="161">
        <v>50.754801256693703</v>
      </c>
      <c r="AD126" s="161">
        <v>51.319680646949116</v>
      </c>
    </row>
    <row r="127" spans="1:30" x14ac:dyDescent="0.35">
      <c r="J127" s="161"/>
      <c r="K127" s="161"/>
      <c r="L127" s="161"/>
      <c r="M127" s="161"/>
      <c r="N127" s="161"/>
      <c r="O127" s="161"/>
      <c r="P127" s="161"/>
      <c r="Q127" s="161"/>
      <c r="R127" s="161"/>
      <c r="S127" s="161"/>
      <c r="T127" s="161"/>
      <c r="U127" s="161"/>
      <c r="V127" s="161"/>
      <c r="W127" s="161"/>
      <c r="X127" s="161"/>
      <c r="Y127" s="161"/>
      <c r="Z127" s="161"/>
      <c r="AA127" s="161"/>
      <c r="AB127" s="161"/>
      <c r="AC127" s="161"/>
      <c r="AD127" s="161"/>
    </row>
    <row r="128" spans="1:30" x14ac:dyDescent="0.35">
      <c r="H128" s="236" t="s">
        <v>340</v>
      </c>
      <c r="J128" s="161"/>
      <c r="K128" s="161"/>
      <c r="L128" s="161"/>
      <c r="M128" s="161"/>
      <c r="N128" s="161"/>
      <c r="O128" s="161"/>
      <c r="P128" s="161"/>
      <c r="Q128" s="161"/>
      <c r="R128" s="161"/>
      <c r="S128" s="161"/>
      <c r="T128" s="161"/>
      <c r="U128" s="161"/>
      <c r="V128" s="161"/>
      <c r="W128" s="161"/>
      <c r="X128" s="161"/>
      <c r="Y128" s="161"/>
      <c r="Z128" s="161"/>
      <c r="AA128" s="161"/>
      <c r="AB128" s="161"/>
      <c r="AC128" s="161"/>
      <c r="AD128" s="161"/>
    </row>
    <row r="129" spans="8:335" x14ac:dyDescent="0.35">
      <c r="I129" t="s">
        <v>215</v>
      </c>
      <c r="J129" s="161">
        <v>235.79035000000002</v>
      </c>
      <c r="K129" s="161">
        <v>234.869045</v>
      </c>
      <c r="L129" s="161">
        <v>230.04176100000001</v>
      </c>
      <c r="M129" s="161">
        <v>224.81040099999998</v>
      </c>
      <c r="N129" s="161">
        <v>224.40867800000001</v>
      </c>
      <c r="O129" s="161">
        <v>223.982956</v>
      </c>
      <c r="P129" s="161">
        <v>218.83562000000001</v>
      </c>
      <c r="Q129" s="161">
        <v>222.603632</v>
      </c>
      <c r="R129" s="161">
        <v>219.24914799999999</v>
      </c>
      <c r="S129" s="161">
        <v>216.07764900000001</v>
      </c>
      <c r="T129" s="161">
        <v>202.02602100000001</v>
      </c>
      <c r="U129" s="161">
        <v>207.08079500000002</v>
      </c>
      <c r="V129" s="161">
        <v>197.014217</v>
      </c>
      <c r="W129" s="161">
        <v>191.92818299999999</v>
      </c>
      <c r="X129" s="161">
        <v>189.13104200000001</v>
      </c>
      <c r="Y129" s="161"/>
      <c r="Z129" s="161"/>
      <c r="AA129" s="161"/>
      <c r="AB129" s="161"/>
      <c r="AC129" s="161"/>
      <c r="AD129" s="161"/>
    </row>
    <row r="130" spans="8:335" x14ac:dyDescent="0.35">
      <c r="I130" t="s">
        <v>216</v>
      </c>
      <c r="J130" s="161"/>
      <c r="K130" s="161"/>
      <c r="L130" s="161"/>
      <c r="M130" s="161"/>
      <c r="N130" s="161"/>
      <c r="O130" s="161"/>
      <c r="P130" s="161"/>
      <c r="Q130" s="161"/>
      <c r="R130" s="161"/>
      <c r="S130" s="161"/>
      <c r="T130" s="161"/>
      <c r="U130" s="161"/>
      <c r="V130" s="161"/>
      <c r="W130" s="161"/>
      <c r="X130" s="161">
        <v>187.8555988641468</v>
      </c>
      <c r="Y130" s="161">
        <v>184.08470676688731</v>
      </c>
      <c r="Z130" s="161">
        <v>179.92174428488778</v>
      </c>
      <c r="AA130" s="161">
        <v>175.75810784176005</v>
      </c>
      <c r="AB130" s="161">
        <v>171.49178291598528</v>
      </c>
      <c r="AC130" s="161">
        <v>167.00632611505165</v>
      </c>
      <c r="AD130" s="161">
        <v>161.76169038017585</v>
      </c>
    </row>
    <row r="132" spans="8:335" x14ac:dyDescent="0.35">
      <c r="H132" s="236" t="s">
        <v>341</v>
      </c>
      <c r="J132" s="163">
        <v>40147</v>
      </c>
      <c r="K132" s="163">
        <v>40178</v>
      </c>
      <c r="L132" s="163">
        <v>40209</v>
      </c>
      <c r="M132" s="163">
        <v>40237</v>
      </c>
      <c r="N132" s="163">
        <v>40268</v>
      </c>
      <c r="O132" s="163">
        <v>40298</v>
      </c>
      <c r="P132" s="163">
        <v>40329</v>
      </c>
      <c r="Q132" s="163">
        <v>40359</v>
      </c>
      <c r="R132" s="163">
        <v>40390</v>
      </c>
      <c r="S132" s="163">
        <v>40421</v>
      </c>
      <c r="T132" s="163">
        <v>40451</v>
      </c>
      <c r="U132" s="163">
        <v>40482</v>
      </c>
      <c r="V132" s="163">
        <v>40512</v>
      </c>
      <c r="W132" s="163">
        <v>40543</v>
      </c>
      <c r="X132" s="163">
        <v>40574</v>
      </c>
      <c r="Y132" s="163">
        <v>40602</v>
      </c>
      <c r="Z132" s="163">
        <v>40633</v>
      </c>
      <c r="AA132" s="163">
        <v>40663</v>
      </c>
      <c r="AB132" s="163">
        <v>40694</v>
      </c>
      <c r="AC132" s="163">
        <v>40724</v>
      </c>
      <c r="AD132" s="163">
        <v>40755</v>
      </c>
      <c r="AE132" s="163">
        <v>40786</v>
      </c>
      <c r="AF132" s="163">
        <v>40816</v>
      </c>
      <c r="AG132" s="163">
        <v>40847</v>
      </c>
      <c r="AH132" s="163">
        <v>40877</v>
      </c>
      <c r="AI132" s="163">
        <v>40908</v>
      </c>
      <c r="AJ132" s="163">
        <v>40939</v>
      </c>
      <c r="AK132" s="163">
        <v>40968</v>
      </c>
      <c r="AL132" s="163">
        <v>40999</v>
      </c>
      <c r="AM132" s="163">
        <v>41029</v>
      </c>
      <c r="AN132" s="163">
        <v>41060</v>
      </c>
      <c r="AO132" s="163">
        <v>41090</v>
      </c>
      <c r="AP132" s="163">
        <v>41121</v>
      </c>
      <c r="AQ132" s="163">
        <v>41152</v>
      </c>
      <c r="AR132" s="163">
        <v>41182</v>
      </c>
      <c r="AS132" s="163">
        <v>41213</v>
      </c>
      <c r="AT132" s="163">
        <v>41243</v>
      </c>
      <c r="AU132" s="163">
        <v>41274</v>
      </c>
      <c r="AV132" s="163">
        <v>41305</v>
      </c>
      <c r="AW132" s="163">
        <v>41333</v>
      </c>
      <c r="AX132" s="163">
        <v>41364</v>
      </c>
      <c r="AY132" s="163">
        <v>41394</v>
      </c>
      <c r="AZ132" s="163">
        <v>41425</v>
      </c>
      <c r="BA132" s="163">
        <v>41455</v>
      </c>
      <c r="BB132" s="163">
        <v>41486</v>
      </c>
      <c r="BC132" s="163">
        <v>41517</v>
      </c>
      <c r="BD132" s="163">
        <v>41547</v>
      </c>
      <c r="BE132" s="163">
        <v>41578</v>
      </c>
      <c r="BF132" s="163">
        <v>41608</v>
      </c>
      <c r="BG132" s="163">
        <v>41639</v>
      </c>
      <c r="BH132" s="163">
        <v>41670</v>
      </c>
      <c r="BI132" s="163">
        <v>41698</v>
      </c>
      <c r="BJ132" s="163">
        <v>41729</v>
      </c>
      <c r="BK132" s="163">
        <v>41759</v>
      </c>
      <c r="BL132" s="163">
        <v>41790</v>
      </c>
      <c r="BM132" s="163">
        <v>41820</v>
      </c>
      <c r="BN132" s="163">
        <v>41851</v>
      </c>
      <c r="BO132" s="163">
        <v>41882</v>
      </c>
      <c r="BP132" s="163">
        <v>41912</v>
      </c>
      <c r="BQ132" s="163">
        <v>41943</v>
      </c>
      <c r="BR132" s="163">
        <v>41973</v>
      </c>
      <c r="BS132" s="163">
        <v>42004</v>
      </c>
      <c r="BT132" s="163">
        <v>42035</v>
      </c>
      <c r="BU132" s="163">
        <v>42063</v>
      </c>
      <c r="BV132" s="163">
        <v>42094</v>
      </c>
      <c r="BW132" s="163">
        <v>42124</v>
      </c>
      <c r="BX132" s="163">
        <v>42155</v>
      </c>
      <c r="BY132" s="163">
        <v>42185</v>
      </c>
      <c r="BZ132" s="163">
        <v>42216</v>
      </c>
      <c r="CA132" s="163">
        <v>42247</v>
      </c>
      <c r="CB132" s="163">
        <v>42277</v>
      </c>
      <c r="CC132" s="163">
        <v>42308</v>
      </c>
      <c r="CD132" s="163">
        <v>42338</v>
      </c>
      <c r="CE132" s="163">
        <v>42369</v>
      </c>
      <c r="CF132" s="163">
        <v>42400</v>
      </c>
      <c r="CG132" s="163">
        <v>42429</v>
      </c>
      <c r="CH132" s="163">
        <v>42460</v>
      </c>
      <c r="CI132" s="163">
        <v>42490</v>
      </c>
      <c r="CJ132" s="163">
        <v>42521</v>
      </c>
      <c r="CK132" s="163">
        <v>42551</v>
      </c>
      <c r="CL132" s="163">
        <v>42582</v>
      </c>
      <c r="CM132" s="163">
        <v>42613</v>
      </c>
      <c r="CN132" s="163">
        <v>42643</v>
      </c>
      <c r="CO132" s="163">
        <v>42674</v>
      </c>
      <c r="CP132" s="163">
        <v>42704</v>
      </c>
      <c r="CQ132" s="163">
        <v>42735</v>
      </c>
      <c r="CR132" s="163">
        <v>42766</v>
      </c>
      <c r="CS132" s="163">
        <v>42794</v>
      </c>
      <c r="CT132" s="163">
        <v>42825</v>
      </c>
      <c r="CU132" s="163">
        <v>42855</v>
      </c>
      <c r="CV132" s="163">
        <v>42886</v>
      </c>
      <c r="CW132" s="163">
        <v>42916</v>
      </c>
      <c r="CX132" s="163">
        <v>42947</v>
      </c>
      <c r="CY132" s="163">
        <v>42978</v>
      </c>
      <c r="CZ132" s="163">
        <v>43008</v>
      </c>
      <c r="DA132" s="163">
        <v>43039</v>
      </c>
      <c r="DB132" s="163">
        <v>43069</v>
      </c>
      <c r="DC132" s="163">
        <v>43100</v>
      </c>
      <c r="DD132" s="163">
        <v>43131</v>
      </c>
      <c r="DE132" s="163">
        <v>43159</v>
      </c>
      <c r="DF132" s="163">
        <v>43190</v>
      </c>
      <c r="DG132" s="163">
        <v>43220</v>
      </c>
      <c r="DH132" s="163">
        <v>43251</v>
      </c>
      <c r="DI132" s="163">
        <v>43281</v>
      </c>
      <c r="DJ132" s="163">
        <v>43312</v>
      </c>
      <c r="DK132" s="163">
        <v>43343</v>
      </c>
      <c r="DL132" s="163">
        <v>43373</v>
      </c>
      <c r="DM132" s="163">
        <v>43404</v>
      </c>
      <c r="DN132" s="163">
        <v>43434</v>
      </c>
      <c r="DO132" s="163">
        <v>43465</v>
      </c>
      <c r="DP132" s="163">
        <v>43496</v>
      </c>
      <c r="DQ132" s="163">
        <v>43524</v>
      </c>
      <c r="DR132" s="163">
        <v>43555</v>
      </c>
      <c r="DS132" s="163">
        <v>43585</v>
      </c>
      <c r="DT132" s="163">
        <v>43616</v>
      </c>
      <c r="DU132" s="163">
        <v>43646</v>
      </c>
      <c r="DV132" s="163">
        <v>43677</v>
      </c>
      <c r="DW132" s="163">
        <v>43708</v>
      </c>
      <c r="DX132" s="163">
        <v>43738</v>
      </c>
      <c r="DY132" s="163">
        <v>43769</v>
      </c>
      <c r="DZ132" s="163">
        <v>43799</v>
      </c>
      <c r="EA132" s="163">
        <v>43830</v>
      </c>
      <c r="EB132" s="163">
        <v>43861</v>
      </c>
      <c r="EC132" s="163">
        <v>43890</v>
      </c>
      <c r="ED132" s="163">
        <v>43921</v>
      </c>
      <c r="EE132" s="163">
        <v>43951</v>
      </c>
      <c r="EF132" s="163">
        <v>43982</v>
      </c>
      <c r="EG132" s="163">
        <v>44012</v>
      </c>
      <c r="EH132" s="163">
        <v>44043</v>
      </c>
      <c r="EI132" s="163">
        <v>44074</v>
      </c>
      <c r="EJ132" s="163">
        <v>44104</v>
      </c>
      <c r="EK132" s="163">
        <v>44135</v>
      </c>
      <c r="EL132" s="163">
        <v>44165</v>
      </c>
      <c r="EM132" s="163">
        <v>44196</v>
      </c>
      <c r="EN132" s="163">
        <v>44227</v>
      </c>
      <c r="EO132" s="163">
        <v>44255</v>
      </c>
      <c r="EP132" s="163">
        <v>44286</v>
      </c>
      <c r="EQ132" s="163">
        <v>44316</v>
      </c>
      <c r="ER132" s="163">
        <v>44347</v>
      </c>
      <c r="ES132" s="163">
        <v>44377</v>
      </c>
      <c r="ET132" s="163">
        <v>44408</v>
      </c>
      <c r="EU132" s="163">
        <v>44439</v>
      </c>
      <c r="EV132" s="163">
        <v>44469</v>
      </c>
      <c r="EW132" s="163">
        <v>44500</v>
      </c>
      <c r="EX132" s="163">
        <v>44530</v>
      </c>
      <c r="EY132" s="163">
        <v>44561</v>
      </c>
      <c r="EZ132" s="163">
        <v>44592</v>
      </c>
      <c r="FA132" s="163">
        <v>44620</v>
      </c>
      <c r="FB132" s="163">
        <v>44651</v>
      </c>
      <c r="FC132" s="163">
        <v>44681</v>
      </c>
      <c r="FD132" s="163">
        <v>44712</v>
      </c>
      <c r="FE132" s="163">
        <v>44742</v>
      </c>
      <c r="FF132" s="163">
        <v>44773</v>
      </c>
      <c r="FG132" s="163">
        <v>44804</v>
      </c>
      <c r="FH132" s="163">
        <v>44834</v>
      </c>
      <c r="FI132" s="163">
        <v>44865</v>
      </c>
      <c r="FJ132" s="163">
        <v>44895</v>
      </c>
      <c r="FK132" s="163">
        <v>44926</v>
      </c>
      <c r="FL132" s="163">
        <v>44957</v>
      </c>
      <c r="FM132" s="163">
        <v>44985</v>
      </c>
      <c r="FN132" s="163">
        <v>45016</v>
      </c>
      <c r="FO132" s="163">
        <v>45046</v>
      </c>
      <c r="FP132" s="163">
        <v>45077</v>
      </c>
      <c r="FQ132" s="163">
        <v>45107</v>
      </c>
      <c r="FR132" s="163">
        <v>45138</v>
      </c>
      <c r="FS132" s="163">
        <v>45169</v>
      </c>
      <c r="FT132" s="163">
        <v>45199</v>
      </c>
      <c r="FU132" s="163">
        <v>45230</v>
      </c>
      <c r="FV132" s="163">
        <v>45260</v>
      </c>
      <c r="FW132" s="163">
        <v>45291</v>
      </c>
      <c r="FX132" s="163">
        <v>45322</v>
      </c>
      <c r="FY132" s="163">
        <v>45351</v>
      </c>
      <c r="FZ132" s="163">
        <v>45382</v>
      </c>
      <c r="GA132" s="163">
        <v>45412</v>
      </c>
      <c r="GB132" s="163">
        <v>45443</v>
      </c>
      <c r="GC132" s="163">
        <v>45473</v>
      </c>
      <c r="GD132" s="163">
        <v>45504</v>
      </c>
      <c r="GE132" s="163">
        <v>45535</v>
      </c>
      <c r="GF132" s="163">
        <v>45565</v>
      </c>
      <c r="GG132" s="163">
        <v>45596</v>
      </c>
      <c r="GH132" s="163">
        <v>45626</v>
      </c>
      <c r="GI132" s="163">
        <v>45657</v>
      </c>
      <c r="GJ132" s="163">
        <v>45688</v>
      </c>
      <c r="GK132" s="163">
        <v>45716</v>
      </c>
      <c r="GL132" s="163">
        <v>45747</v>
      </c>
      <c r="GM132" s="163">
        <v>45777</v>
      </c>
      <c r="GN132" s="163">
        <v>45808</v>
      </c>
      <c r="GO132" s="163">
        <v>45838</v>
      </c>
      <c r="GP132" s="163">
        <v>45869</v>
      </c>
      <c r="GQ132" s="163">
        <v>45900</v>
      </c>
      <c r="GR132" s="163">
        <v>45930</v>
      </c>
      <c r="GS132" s="163">
        <v>45961</v>
      </c>
      <c r="GT132" s="163">
        <v>45991</v>
      </c>
      <c r="GU132" s="163">
        <v>46022</v>
      </c>
      <c r="GV132" s="163">
        <v>46053</v>
      </c>
      <c r="GW132" s="163">
        <v>46081</v>
      </c>
      <c r="GX132" s="163">
        <v>46112</v>
      </c>
      <c r="GY132" s="163">
        <v>46142</v>
      </c>
      <c r="GZ132" s="163">
        <v>46173</v>
      </c>
      <c r="HA132" s="163">
        <v>46203</v>
      </c>
      <c r="HB132" s="163">
        <v>46234</v>
      </c>
      <c r="HC132" s="163">
        <v>46265</v>
      </c>
      <c r="HD132" s="163">
        <v>46295</v>
      </c>
      <c r="HE132" s="163">
        <v>46326</v>
      </c>
      <c r="HF132" s="163">
        <v>46356</v>
      </c>
      <c r="HG132" s="163">
        <v>46387</v>
      </c>
      <c r="HH132" s="163">
        <v>46418</v>
      </c>
      <c r="HI132" s="163">
        <v>46446</v>
      </c>
      <c r="HJ132" s="163">
        <v>46477</v>
      </c>
      <c r="HK132" s="163">
        <v>46507</v>
      </c>
      <c r="HL132" s="163">
        <v>46538</v>
      </c>
      <c r="HM132" s="163">
        <v>46568</v>
      </c>
      <c r="HN132" s="163">
        <v>46599</v>
      </c>
      <c r="HO132" s="163">
        <v>46630</v>
      </c>
      <c r="HP132" s="163">
        <v>46660</v>
      </c>
      <c r="HQ132" s="163">
        <v>46691</v>
      </c>
      <c r="HR132" s="163">
        <v>46721</v>
      </c>
      <c r="HS132" s="163">
        <v>46752</v>
      </c>
      <c r="HT132" s="163">
        <v>46783</v>
      </c>
      <c r="HU132" s="163">
        <v>46812</v>
      </c>
      <c r="HV132" s="163">
        <v>46843</v>
      </c>
      <c r="HW132" s="163">
        <v>46873</v>
      </c>
      <c r="HX132" s="163">
        <v>46904</v>
      </c>
      <c r="HY132" s="163">
        <v>46934</v>
      </c>
      <c r="HZ132" s="163">
        <v>46965</v>
      </c>
      <c r="IA132" s="163">
        <v>46996</v>
      </c>
      <c r="IB132" s="163">
        <v>47026</v>
      </c>
      <c r="IC132" s="163">
        <v>47057</v>
      </c>
      <c r="ID132" s="163">
        <v>47087</v>
      </c>
      <c r="IE132" s="163">
        <v>47118</v>
      </c>
      <c r="IF132" s="163">
        <v>47149</v>
      </c>
      <c r="IG132" s="163">
        <v>47177</v>
      </c>
      <c r="IH132" s="163">
        <v>47208</v>
      </c>
      <c r="II132" s="163">
        <v>47238</v>
      </c>
      <c r="IJ132" s="163">
        <v>47269</v>
      </c>
      <c r="IK132" s="163">
        <v>47299</v>
      </c>
      <c r="IL132" s="163">
        <v>47330</v>
      </c>
      <c r="IM132" s="163">
        <v>47361</v>
      </c>
      <c r="IN132" s="163">
        <v>47391</v>
      </c>
      <c r="IO132" s="163">
        <v>47422</v>
      </c>
      <c r="IP132" s="163">
        <v>47452</v>
      </c>
      <c r="IQ132" s="163">
        <v>47483</v>
      </c>
      <c r="IR132" s="163">
        <v>47514</v>
      </c>
      <c r="IS132" s="163">
        <v>47542</v>
      </c>
      <c r="IT132" s="163">
        <v>47573</v>
      </c>
      <c r="IU132" s="163">
        <v>47603</v>
      </c>
      <c r="IV132" s="163">
        <v>47634</v>
      </c>
      <c r="IW132" s="163">
        <v>47664</v>
      </c>
      <c r="IX132" s="163">
        <v>47695</v>
      </c>
      <c r="IY132" s="163">
        <v>47726</v>
      </c>
      <c r="IZ132" s="163">
        <v>47756</v>
      </c>
      <c r="JA132" s="163">
        <v>47787</v>
      </c>
      <c r="JB132" s="163">
        <v>47817</v>
      </c>
      <c r="JC132" s="163">
        <v>47848</v>
      </c>
      <c r="JD132" s="53"/>
      <c r="JE132" s="53"/>
      <c r="JF132" s="53"/>
      <c r="JG132" s="53"/>
      <c r="JH132" s="53"/>
      <c r="JI132" s="53"/>
      <c r="JJ132" s="53"/>
      <c r="JK132" s="53"/>
      <c r="JL132" s="53"/>
      <c r="JM132" s="53"/>
      <c r="JN132" s="53"/>
      <c r="JO132" s="53"/>
      <c r="JP132" s="53"/>
      <c r="JQ132" s="53"/>
      <c r="JR132" s="53"/>
      <c r="JS132" s="53"/>
      <c r="JT132" s="53"/>
      <c r="JU132" s="53"/>
      <c r="JV132" s="53"/>
      <c r="JW132" s="53"/>
      <c r="JX132" s="53"/>
      <c r="JY132" s="53"/>
      <c r="JZ132" s="53"/>
      <c r="KA132" s="53"/>
      <c r="KB132" s="53"/>
      <c r="KC132" s="53"/>
      <c r="KD132" s="53"/>
      <c r="KE132" s="53"/>
      <c r="KF132" s="53"/>
      <c r="KG132" s="53"/>
      <c r="KH132" s="53"/>
      <c r="KI132" s="53"/>
      <c r="KJ132" s="53"/>
      <c r="KK132" s="53"/>
      <c r="KL132" s="53"/>
      <c r="KM132" s="53"/>
      <c r="KN132" s="53"/>
      <c r="KO132" s="53"/>
      <c r="KP132" s="53"/>
      <c r="KQ132" s="53"/>
      <c r="KR132" s="53"/>
      <c r="KS132" s="53"/>
      <c r="KT132" s="53"/>
      <c r="KU132" s="53"/>
      <c r="KV132" s="53"/>
      <c r="KW132" s="53"/>
      <c r="KX132" s="53"/>
      <c r="KY132" s="53"/>
      <c r="KZ132" s="53"/>
      <c r="LA132" s="53"/>
      <c r="LB132" s="53"/>
      <c r="LC132" s="53"/>
      <c r="LD132" s="53"/>
      <c r="LE132" s="53"/>
      <c r="LF132" s="53"/>
      <c r="LG132" s="53"/>
      <c r="LH132" s="53"/>
      <c r="LI132" s="53"/>
      <c r="LJ132" s="53"/>
      <c r="LK132" s="53"/>
    </row>
    <row r="133" spans="8:335" x14ac:dyDescent="0.35">
      <c r="I133" t="s">
        <v>215</v>
      </c>
      <c r="J133" t="e">
        <v>#N/A</v>
      </c>
      <c r="K133" t="e">
        <v>#N/A</v>
      </c>
      <c r="L133" t="e">
        <v>#N/A</v>
      </c>
      <c r="M133" t="e">
        <v>#N/A</v>
      </c>
      <c r="N133" t="e">
        <v>#N/A</v>
      </c>
      <c r="O133" t="e">
        <v>#N/A</v>
      </c>
      <c r="P133" t="e">
        <v>#N/A</v>
      </c>
      <c r="Q133" t="e">
        <v>#N/A</v>
      </c>
      <c r="R133" t="e">
        <v>#N/A</v>
      </c>
      <c r="S133" t="e">
        <v>#N/A</v>
      </c>
      <c r="T133" t="e">
        <v>#N/A</v>
      </c>
      <c r="U133" t="e">
        <v>#N/A</v>
      </c>
      <c r="V133" t="e">
        <v>#N/A</v>
      </c>
      <c r="W133" t="e">
        <v>#N/A</v>
      </c>
      <c r="X133" t="e">
        <v>#N/A</v>
      </c>
      <c r="Y133" t="e">
        <v>#N/A</v>
      </c>
      <c r="Z133" t="e">
        <v>#N/A</v>
      </c>
      <c r="AA133" t="e">
        <v>#N/A</v>
      </c>
      <c r="AB133" t="e">
        <v>#N/A</v>
      </c>
      <c r="AC133" t="e">
        <v>#N/A</v>
      </c>
      <c r="AD133" t="e">
        <v>#N/A</v>
      </c>
      <c r="AE133" t="e">
        <v>#N/A</v>
      </c>
      <c r="AF133" t="e">
        <v>#N/A</v>
      </c>
      <c r="AG133" t="e">
        <v>#N/A</v>
      </c>
      <c r="AH133" t="e">
        <v>#N/A</v>
      </c>
      <c r="AI133" t="e">
        <v>#N/A</v>
      </c>
      <c r="AJ133" t="e">
        <v>#N/A</v>
      </c>
      <c r="AK133" t="e">
        <v>#N/A</v>
      </c>
      <c r="AL133" t="e">
        <v>#N/A</v>
      </c>
      <c r="AM133" t="e">
        <v>#N/A</v>
      </c>
      <c r="AN133" t="e">
        <v>#N/A</v>
      </c>
      <c r="AO133" t="e">
        <v>#N/A</v>
      </c>
      <c r="AP133" t="e">
        <v>#N/A</v>
      </c>
      <c r="AQ133" t="e">
        <v>#N/A</v>
      </c>
      <c r="AR133" t="e">
        <v>#N/A</v>
      </c>
      <c r="AS133" t="e">
        <v>#N/A</v>
      </c>
      <c r="AT133" t="e">
        <v>#N/A</v>
      </c>
      <c r="AU133" t="e">
        <v>#N/A</v>
      </c>
      <c r="AV133" t="e">
        <v>#N/A</v>
      </c>
      <c r="AW133" t="e">
        <v>#N/A</v>
      </c>
      <c r="AX133" t="e">
        <v>#N/A</v>
      </c>
      <c r="AY133" t="e">
        <v>#N/A</v>
      </c>
      <c r="AZ133" t="e">
        <v>#N/A</v>
      </c>
      <c r="BA133" t="e">
        <v>#N/A</v>
      </c>
      <c r="BB133" t="e">
        <v>#N/A</v>
      </c>
      <c r="BC133" t="e">
        <v>#N/A</v>
      </c>
      <c r="BD133" t="e">
        <v>#N/A</v>
      </c>
      <c r="BE133" t="e">
        <v>#N/A</v>
      </c>
      <c r="BF133" t="e">
        <v>#N/A</v>
      </c>
      <c r="BG133" t="e">
        <v>#N/A</v>
      </c>
      <c r="BH133" t="e">
        <v>#N/A</v>
      </c>
      <c r="BI133" t="e">
        <v>#N/A</v>
      </c>
      <c r="BJ133" t="e">
        <v>#N/A</v>
      </c>
      <c r="BK133" t="e">
        <v>#N/A</v>
      </c>
      <c r="BL133" t="e">
        <v>#N/A</v>
      </c>
      <c r="BM133" t="e">
        <v>#N/A</v>
      </c>
      <c r="BN133" t="e">
        <v>#N/A</v>
      </c>
      <c r="BO133" t="e">
        <v>#N/A</v>
      </c>
      <c r="BP133" t="e">
        <v>#N/A</v>
      </c>
      <c r="BQ133" t="e">
        <v>#N/A</v>
      </c>
      <c r="BR133" t="e">
        <v>#N/A</v>
      </c>
      <c r="BS133" t="e">
        <v>#N/A</v>
      </c>
      <c r="BT133" t="e">
        <v>#N/A</v>
      </c>
      <c r="BU133" t="e">
        <v>#N/A</v>
      </c>
      <c r="BV133" t="e">
        <v>#N/A</v>
      </c>
      <c r="BW133" t="e">
        <v>#N/A</v>
      </c>
      <c r="BX133" t="e">
        <v>#N/A</v>
      </c>
      <c r="BY133" t="e">
        <v>#N/A</v>
      </c>
      <c r="BZ133" t="e">
        <v>#N/A</v>
      </c>
      <c r="CA133" t="e">
        <v>#N/A</v>
      </c>
      <c r="CB133" t="e">
        <v>#N/A</v>
      </c>
      <c r="CC133" t="e">
        <v>#N/A</v>
      </c>
      <c r="CD133" t="e">
        <v>#N/A</v>
      </c>
      <c r="CE133" t="e">
        <v>#N/A</v>
      </c>
      <c r="CF133" s="219">
        <v>1.8099170000000001E-3</v>
      </c>
      <c r="CG133" s="219">
        <v>9.856629999999999E-4</v>
      </c>
      <c r="CH133" s="219">
        <v>1.753384E-3</v>
      </c>
      <c r="CI133" s="219">
        <v>2.4106069999999999E-3</v>
      </c>
      <c r="CJ133" s="219">
        <v>2.3318760000000001E-3</v>
      </c>
      <c r="CK133" s="219">
        <v>5.6601589999999997E-3</v>
      </c>
      <c r="CL133" s="219">
        <v>4.372768E-3</v>
      </c>
      <c r="CM133" s="219">
        <v>3.0838020000000001E-3</v>
      </c>
      <c r="CN133" s="219">
        <v>2.739212E-3</v>
      </c>
      <c r="CO133" s="219">
        <v>3.7822839999999999E-3</v>
      </c>
      <c r="CP133" s="219">
        <v>6.7863239999999998E-3</v>
      </c>
      <c r="CQ133" s="219">
        <v>6.3435979999999998E-3</v>
      </c>
      <c r="CR133" s="219">
        <v>6.1965179999999998E-3</v>
      </c>
      <c r="CS133" s="219">
        <v>7.8201769999999993E-3</v>
      </c>
      <c r="CT133" s="219">
        <v>5.0793210000000004E-3</v>
      </c>
      <c r="CU133" s="219">
        <v>6.0973010000000003E-3</v>
      </c>
      <c r="CV133" s="219">
        <v>8.1362009999999992E-3</v>
      </c>
      <c r="CW133" s="219">
        <v>7.7519379999999999E-3</v>
      </c>
      <c r="CX133" s="219">
        <v>8.7652730000000005E-3</v>
      </c>
      <c r="CY133" s="219">
        <v>9.5884509999999996E-3</v>
      </c>
      <c r="CZ133" s="219">
        <v>9.1749569999999992E-3</v>
      </c>
      <c r="DA133" s="219">
        <v>1.2357603999999999E-2</v>
      </c>
      <c r="DB133" s="219">
        <v>1.3010469E-2</v>
      </c>
      <c r="DC133" s="219">
        <v>1.1242011E-2</v>
      </c>
      <c r="DD133" s="219">
        <v>1.1879199E-2</v>
      </c>
      <c r="DE133" s="219">
        <v>8.5104599999999992E-3</v>
      </c>
      <c r="DF133" s="219">
        <v>8.9751459999999998E-3</v>
      </c>
      <c r="DG133" s="219">
        <v>1.3917334E-2</v>
      </c>
      <c r="DH133" s="219">
        <v>1.5655858000000002E-2</v>
      </c>
      <c r="DI133" s="219">
        <v>1.4895445E-2</v>
      </c>
      <c r="DJ133" s="219">
        <v>1.5183723E-2</v>
      </c>
      <c r="DK133" s="219">
        <v>1.4593649E-2</v>
      </c>
      <c r="DL133" s="219">
        <v>1.537621E-2</v>
      </c>
      <c r="DM133" s="219">
        <v>1.8423498999999999E-2</v>
      </c>
      <c r="DN133" s="219">
        <v>1.4893452E-2</v>
      </c>
      <c r="DO133" s="219">
        <v>1.3476849000000001E-2</v>
      </c>
      <c r="DP133" s="219">
        <v>1.3839216E-2</v>
      </c>
      <c r="DQ133" s="219">
        <v>1.5873016E-2</v>
      </c>
      <c r="DR133" s="219">
        <v>1.3978282E-2</v>
      </c>
      <c r="DS133" s="219">
        <v>1.7053049000000001E-2</v>
      </c>
      <c r="DT133" s="219">
        <v>1.7115907999999999E-2</v>
      </c>
      <c r="DU133" s="219">
        <v>2.0217974999999999E-2</v>
      </c>
      <c r="DV133" s="219">
        <v>1.7246924E-2</v>
      </c>
      <c r="DW133" s="219">
        <v>1.8628348999999999E-2</v>
      </c>
      <c r="DX133" s="219">
        <v>3.1294072999999999E-2</v>
      </c>
      <c r="DY133" s="219">
        <v>1.6461366000000002E-2</v>
      </c>
      <c r="DZ133" s="219">
        <v>1.5726934000000001E-2</v>
      </c>
      <c r="EA133" s="219">
        <v>1.7636379000000001E-2</v>
      </c>
      <c r="EB133" s="219">
        <v>1.7130963999999999E-2</v>
      </c>
      <c r="EC133" s="219">
        <v>1.6912190000000001E-2</v>
      </c>
      <c r="ED133" s="219">
        <v>2.1205160000000001E-2</v>
      </c>
      <c r="EE133" s="219">
        <v>1.7209588000000001E-2</v>
      </c>
      <c r="EF133" s="219">
        <v>1.1568052000000001E-2</v>
      </c>
      <c r="EG133" s="219">
        <v>1.4788673E-2</v>
      </c>
      <c r="EH133" s="219">
        <v>1.32774E-2</v>
      </c>
      <c r="EI133" s="219">
        <v>1.6315603000000001E-2</v>
      </c>
      <c r="EJ133" s="219">
        <v>2.2071862000000001E-2</v>
      </c>
      <c r="EK133" s="219">
        <v>1.3769284E-2</v>
      </c>
      <c r="EL133" s="219">
        <v>1.9539265E-2</v>
      </c>
      <c r="EM133" s="219">
        <v>2.2057575999999999E-2</v>
      </c>
      <c r="EN133" s="219">
        <v>2.0399362000000001E-2</v>
      </c>
      <c r="EO133" s="219">
        <v>1.7497324000000002E-2</v>
      </c>
      <c r="EP133" s="219">
        <v>2.6320801000000001E-2</v>
      </c>
      <c r="EQ133" s="219">
        <v>1.8029314000000001E-2</v>
      </c>
      <c r="ER133" s="219">
        <v>1.9606314999999999E-2</v>
      </c>
      <c r="ES133" s="219">
        <v>1.5759749999999999E-2</v>
      </c>
      <c r="ET133" s="219">
        <v>4.6189541000000001E-2</v>
      </c>
      <c r="EU133" s="219">
        <v>3.5553621000000001E-2</v>
      </c>
      <c r="EV133" s="219">
        <v>7.0094642999999998E-2</v>
      </c>
      <c r="EW133" s="219">
        <v>3.0034325000000001E-2</v>
      </c>
      <c r="EX133" s="219">
        <v>4.3586095999999998E-2</v>
      </c>
      <c r="EY133" s="219">
        <v>6.1631586000000002E-2</v>
      </c>
      <c r="EZ133" s="219">
        <v>2.8750053000000001E-2</v>
      </c>
      <c r="FA133" s="219">
        <v>4.3833261999999998E-2</v>
      </c>
      <c r="FB133" s="219">
        <v>4.9921594999999999E-2</v>
      </c>
      <c r="FC133" s="219">
        <v>5.5212013999999997E-2</v>
      </c>
      <c r="FD133" s="219">
        <v>5.2628912999999999E-2</v>
      </c>
      <c r="FE133" s="219">
        <v>4.8292913999999999E-2</v>
      </c>
      <c r="FF133" s="219">
        <v>5.0406418000000001E-2</v>
      </c>
      <c r="FG133" s="219">
        <v>0.12961462300000001</v>
      </c>
      <c r="FH133" s="219">
        <v>0.120594032</v>
      </c>
      <c r="FI133" s="219">
        <v>6.2090439999999997E-2</v>
      </c>
      <c r="FJ133" s="219">
        <v>0.12448952100000001</v>
      </c>
      <c r="FK133" s="219">
        <v>0.13253076799999999</v>
      </c>
      <c r="FL133" s="219">
        <v>7.3867740000000001E-2</v>
      </c>
      <c r="FM133" s="219">
        <v>5.5431329000000001E-2</v>
      </c>
      <c r="FN133" s="219">
        <v>0.12166547900000001</v>
      </c>
      <c r="FO133" s="219">
        <v>7.2586959000000006E-2</v>
      </c>
      <c r="FP133" s="219">
        <v>6.7036400999999995E-2</v>
      </c>
      <c r="FQ133" s="219">
        <v>7.2475972999999999E-2</v>
      </c>
      <c r="FR133" s="219">
        <v>9.0007377999999999E-2</v>
      </c>
      <c r="FS133" s="219">
        <v>6.9846017999999996E-2</v>
      </c>
      <c r="FT133" s="219">
        <v>0.13136798599999999</v>
      </c>
      <c r="FU133" s="219">
        <v>0.11746174600000001</v>
      </c>
      <c r="FV133" s="219">
        <v>0.135721857</v>
      </c>
      <c r="FW133" s="219">
        <v>0.20090151000000001</v>
      </c>
      <c r="FX133" s="219">
        <v>1.3814095E-2</v>
      </c>
      <c r="FY133" s="219">
        <v>2.6465441999999999E-2</v>
      </c>
      <c r="FZ133" s="219">
        <v>2.9807361000000001E-2</v>
      </c>
      <c r="GA133" s="219">
        <v>2.0823927999999998E-2</v>
      </c>
      <c r="GB133" s="219">
        <v>2.7416950999999998E-2</v>
      </c>
      <c r="GC133" s="219">
        <v>3.6591832999999997E-2</v>
      </c>
      <c r="GD133" s="219">
        <v>3.4672235000000003E-2</v>
      </c>
      <c r="GE133" s="219">
        <v>3.6825610000000002E-2</v>
      </c>
      <c r="GF133" s="219">
        <v>5.1066788000000002E-2</v>
      </c>
      <c r="GG133" s="219">
        <v>3.7532687000000002E-2</v>
      </c>
      <c r="GH133" s="219">
        <v>4.1724767000000003E-2</v>
      </c>
      <c r="GI133" s="219">
        <v>5.6306306E-2</v>
      </c>
      <c r="GJ133" s="219">
        <v>3.9955666000000001E-2</v>
      </c>
      <c r="GK133" s="219">
        <v>4.2659212000000002E-2</v>
      </c>
      <c r="GL133" s="219">
        <v>3.9796293000000003E-2</v>
      </c>
      <c r="GM133" s="219">
        <v>3.9886039999999998E-2</v>
      </c>
      <c r="GN133" s="219">
        <v>3.6672837E-2</v>
      </c>
      <c r="GO133" s="219">
        <v>6.4556411999999994E-2</v>
      </c>
      <c r="GP133" s="219">
        <v>3.9225780000000002E-2</v>
      </c>
      <c r="GQ133" s="219">
        <v>3.4389428E-2</v>
      </c>
      <c r="GR133" s="219">
        <v>3.9221354999999999E-2</v>
      </c>
      <c r="GS133" s="219">
        <v>3.4421677999999997E-2</v>
      </c>
      <c r="GT133" s="219">
        <v>4.2225434999999999E-2</v>
      </c>
      <c r="GU133" s="219">
        <v>4.9289945000000002E-2</v>
      </c>
      <c r="GV133" s="219">
        <v>4.9071480000000001E-2</v>
      </c>
      <c r="GW133" s="219">
        <v>4.9540528E-2</v>
      </c>
      <c r="GX133" s="219">
        <v>0.13010893200000001</v>
      </c>
      <c r="GY133" s="219">
        <v>7.9699612000000003E-2</v>
      </c>
    </row>
    <row r="134" spans="8:335" x14ac:dyDescent="0.35">
      <c r="I134" t="s">
        <v>216</v>
      </c>
      <c r="GN134">
        <v>6.2020595422432809E-2</v>
      </c>
      <c r="GZ134">
        <v>8.2456399337244232E-2</v>
      </c>
      <c r="HL134">
        <v>0.10669683839175505</v>
      </c>
      <c r="HX134">
        <v>0.13251747767102956</v>
      </c>
      <c r="IJ134">
        <v>0.1593295692401642</v>
      </c>
      <c r="IV134">
        <v>0.19041989373887347</v>
      </c>
    </row>
    <row r="136" spans="8:335" x14ac:dyDescent="0.35">
      <c r="H136" s="236" t="s">
        <v>342</v>
      </c>
      <c r="J136" s="163">
        <v>40421</v>
      </c>
      <c r="K136" s="163">
        <v>40451</v>
      </c>
      <c r="L136" s="163">
        <v>40482</v>
      </c>
      <c r="M136" s="163">
        <v>40512</v>
      </c>
      <c r="N136" s="163">
        <v>40543</v>
      </c>
      <c r="O136" s="163">
        <v>40574</v>
      </c>
      <c r="P136" s="163">
        <v>40602</v>
      </c>
      <c r="Q136" s="163">
        <v>40633</v>
      </c>
      <c r="R136" s="163">
        <v>40663</v>
      </c>
      <c r="S136" s="163">
        <v>40694</v>
      </c>
      <c r="T136" s="163">
        <v>40724</v>
      </c>
      <c r="U136" s="163">
        <v>40755</v>
      </c>
      <c r="V136" s="163">
        <v>40786</v>
      </c>
      <c r="W136" s="163">
        <v>40816</v>
      </c>
      <c r="X136" s="163">
        <v>40847</v>
      </c>
      <c r="Y136" s="163">
        <v>40877</v>
      </c>
      <c r="Z136" s="163">
        <v>40908</v>
      </c>
      <c r="AA136" s="163">
        <v>40939</v>
      </c>
      <c r="AB136" s="163">
        <v>40968</v>
      </c>
      <c r="AC136" s="163">
        <v>40999</v>
      </c>
      <c r="AD136" s="163">
        <v>41029</v>
      </c>
      <c r="AE136" s="163">
        <v>41060</v>
      </c>
      <c r="AF136" s="163">
        <v>41090</v>
      </c>
      <c r="AG136" s="163">
        <v>41121</v>
      </c>
      <c r="AH136" s="163">
        <v>41152</v>
      </c>
      <c r="AI136" s="163">
        <v>41182</v>
      </c>
      <c r="AJ136" s="163">
        <v>41213</v>
      </c>
      <c r="AK136" s="163">
        <v>41243</v>
      </c>
      <c r="AL136" s="163">
        <v>41274</v>
      </c>
      <c r="AM136" s="163">
        <v>41305</v>
      </c>
      <c r="AN136" s="163">
        <v>41333</v>
      </c>
      <c r="AO136" s="163">
        <v>41364</v>
      </c>
      <c r="AP136" s="163">
        <v>41394</v>
      </c>
      <c r="AQ136" s="163">
        <v>41425</v>
      </c>
      <c r="AR136" s="163">
        <v>41455</v>
      </c>
      <c r="AS136" s="163">
        <v>41486</v>
      </c>
      <c r="AT136" s="163">
        <v>41517</v>
      </c>
      <c r="AU136" s="163">
        <v>41547</v>
      </c>
      <c r="AV136" s="163">
        <v>41578</v>
      </c>
      <c r="AW136" s="163">
        <v>41608</v>
      </c>
      <c r="AX136" s="163">
        <v>41639</v>
      </c>
      <c r="AY136" s="163">
        <v>41670</v>
      </c>
      <c r="AZ136" s="163">
        <v>41698</v>
      </c>
      <c r="BA136" s="163">
        <v>41729</v>
      </c>
      <c r="BB136" s="163">
        <v>41759</v>
      </c>
      <c r="BC136" s="163">
        <v>41790</v>
      </c>
      <c r="BD136" s="163">
        <v>41820</v>
      </c>
      <c r="BE136" s="163">
        <v>41851</v>
      </c>
      <c r="BF136" s="163">
        <v>41882</v>
      </c>
      <c r="BG136" s="163">
        <v>41912</v>
      </c>
      <c r="BH136" s="163">
        <v>41943</v>
      </c>
      <c r="BI136" s="163">
        <v>41973</v>
      </c>
      <c r="BJ136" s="163">
        <v>42004</v>
      </c>
      <c r="BK136" s="163">
        <v>42035</v>
      </c>
      <c r="BL136" s="163">
        <v>42063</v>
      </c>
      <c r="BM136" s="163">
        <v>42094</v>
      </c>
      <c r="BN136" s="163">
        <v>42124</v>
      </c>
      <c r="BO136" s="163">
        <v>42155</v>
      </c>
      <c r="BP136" s="163">
        <v>42185</v>
      </c>
      <c r="BQ136" s="163">
        <v>42216</v>
      </c>
      <c r="BR136" s="163">
        <v>42247</v>
      </c>
      <c r="BS136" s="163">
        <v>42277</v>
      </c>
      <c r="BT136" s="163">
        <v>42308</v>
      </c>
      <c r="BU136" s="163">
        <v>42338</v>
      </c>
      <c r="BV136" s="163">
        <v>42369</v>
      </c>
      <c r="BW136" s="163">
        <v>42400</v>
      </c>
      <c r="BX136" s="163">
        <v>42429</v>
      </c>
      <c r="BY136" s="163">
        <v>42460</v>
      </c>
      <c r="BZ136" s="163">
        <v>42490</v>
      </c>
      <c r="CA136" s="163">
        <v>42521</v>
      </c>
      <c r="CB136" s="163">
        <v>42551</v>
      </c>
      <c r="CC136" s="163">
        <v>42582</v>
      </c>
      <c r="CD136" s="163">
        <v>42613</v>
      </c>
      <c r="CE136" s="163">
        <v>42643</v>
      </c>
      <c r="CF136" s="163">
        <v>42674</v>
      </c>
      <c r="CG136" s="163">
        <v>42704</v>
      </c>
      <c r="CH136" s="163">
        <v>42735</v>
      </c>
      <c r="CI136" s="163">
        <v>42766</v>
      </c>
      <c r="CJ136" s="163">
        <v>42794</v>
      </c>
      <c r="CK136" s="163">
        <v>42825</v>
      </c>
      <c r="CL136" s="163">
        <v>42855</v>
      </c>
      <c r="CM136" s="163">
        <v>42886</v>
      </c>
      <c r="CN136" s="163">
        <v>42916</v>
      </c>
      <c r="CO136" s="163">
        <v>42947</v>
      </c>
      <c r="CP136" s="163">
        <v>42978</v>
      </c>
      <c r="CQ136" s="163">
        <v>43008</v>
      </c>
      <c r="CR136" s="163">
        <v>43039</v>
      </c>
      <c r="CS136" s="163">
        <v>43069</v>
      </c>
      <c r="CT136" s="163">
        <v>43100</v>
      </c>
      <c r="CU136" s="163">
        <v>43131</v>
      </c>
      <c r="CV136" s="163">
        <v>43159</v>
      </c>
      <c r="CW136" s="163">
        <v>43190</v>
      </c>
      <c r="CX136" s="163">
        <v>43220</v>
      </c>
      <c r="CY136" s="163">
        <v>43251</v>
      </c>
      <c r="CZ136" s="163">
        <v>43281</v>
      </c>
      <c r="DA136" s="163">
        <v>43312</v>
      </c>
      <c r="DB136" s="163">
        <v>43343</v>
      </c>
      <c r="DC136" s="163">
        <v>43373</v>
      </c>
      <c r="DD136" s="163">
        <v>43404</v>
      </c>
      <c r="DE136" s="163">
        <v>43434</v>
      </c>
      <c r="DF136" s="163">
        <v>43465</v>
      </c>
      <c r="DG136" s="163">
        <v>43496</v>
      </c>
      <c r="DH136" s="163">
        <v>43524</v>
      </c>
      <c r="DI136" s="163">
        <v>43555</v>
      </c>
      <c r="DJ136" s="163">
        <v>43585</v>
      </c>
      <c r="DK136" s="163">
        <v>43616</v>
      </c>
      <c r="DL136" s="163">
        <v>43646</v>
      </c>
      <c r="DM136" s="163">
        <v>43677</v>
      </c>
      <c r="DN136" s="163">
        <v>43708</v>
      </c>
      <c r="DO136" s="163">
        <v>43738</v>
      </c>
      <c r="DP136" s="163">
        <v>43769</v>
      </c>
      <c r="DQ136" s="163">
        <v>43799</v>
      </c>
      <c r="DR136" s="163">
        <v>43830</v>
      </c>
      <c r="DS136" s="163">
        <v>43861</v>
      </c>
      <c r="DT136" s="163">
        <v>43890</v>
      </c>
      <c r="DU136" s="163">
        <v>43921</v>
      </c>
      <c r="DV136" s="163">
        <v>43951</v>
      </c>
      <c r="DW136" s="163">
        <v>43982</v>
      </c>
      <c r="DX136" s="163">
        <v>44012</v>
      </c>
      <c r="DY136" s="163">
        <v>44043</v>
      </c>
      <c r="DZ136" s="163">
        <v>44074</v>
      </c>
      <c r="EA136" s="163">
        <v>44104</v>
      </c>
      <c r="EB136" s="163">
        <v>44135</v>
      </c>
      <c r="EC136" s="163">
        <v>44165</v>
      </c>
      <c r="ED136" s="163">
        <v>44196</v>
      </c>
      <c r="EE136" s="163">
        <v>44227</v>
      </c>
      <c r="EF136" s="163">
        <v>44255</v>
      </c>
      <c r="EG136" s="163">
        <v>44286</v>
      </c>
      <c r="EH136" s="163">
        <v>44316</v>
      </c>
      <c r="EI136" s="163">
        <v>44347</v>
      </c>
      <c r="EJ136" s="163">
        <v>44377</v>
      </c>
      <c r="EK136" s="163">
        <v>44408</v>
      </c>
      <c r="EL136" s="163">
        <v>44439</v>
      </c>
      <c r="EM136" s="163">
        <v>44469</v>
      </c>
      <c r="EN136" s="163">
        <v>44500</v>
      </c>
      <c r="EO136" s="163">
        <v>44530</v>
      </c>
      <c r="EP136" s="163">
        <v>44561</v>
      </c>
      <c r="EQ136" s="163">
        <v>44592</v>
      </c>
      <c r="ER136" s="163">
        <v>44620</v>
      </c>
      <c r="ES136" s="163">
        <v>44651</v>
      </c>
      <c r="ET136" s="163">
        <v>44681</v>
      </c>
      <c r="EU136" s="163">
        <v>44712</v>
      </c>
      <c r="EV136" s="163">
        <v>44742</v>
      </c>
      <c r="EW136" s="163">
        <v>44773</v>
      </c>
      <c r="EX136" s="163">
        <v>44804</v>
      </c>
      <c r="EY136" s="163">
        <v>44834</v>
      </c>
      <c r="EZ136" s="163">
        <v>44865</v>
      </c>
      <c r="FA136" s="163">
        <v>44895</v>
      </c>
      <c r="FB136" s="163">
        <v>44926</v>
      </c>
      <c r="FC136" s="163">
        <v>44957</v>
      </c>
      <c r="FD136" s="163">
        <v>44985</v>
      </c>
      <c r="FE136" s="163">
        <v>45016</v>
      </c>
      <c r="FF136" s="163">
        <v>45046</v>
      </c>
      <c r="FG136" s="163">
        <v>45077</v>
      </c>
      <c r="FH136" s="163">
        <v>45107</v>
      </c>
      <c r="FI136" s="163">
        <v>45138</v>
      </c>
      <c r="FJ136" s="163">
        <v>45169</v>
      </c>
      <c r="FK136" s="163">
        <v>45199</v>
      </c>
      <c r="FL136" s="163">
        <v>45230</v>
      </c>
      <c r="FM136" s="163">
        <v>45260</v>
      </c>
      <c r="FN136" s="163">
        <v>45291</v>
      </c>
      <c r="FO136" s="163">
        <v>45322</v>
      </c>
      <c r="FP136" s="163">
        <v>45351</v>
      </c>
      <c r="FQ136" s="163">
        <v>45382</v>
      </c>
      <c r="FR136" s="163">
        <v>45412</v>
      </c>
      <c r="FS136" s="163">
        <v>45443</v>
      </c>
      <c r="FT136" s="163">
        <v>45473</v>
      </c>
      <c r="FU136" s="163">
        <v>45504</v>
      </c>
      <c r="FV136" s="163">
        <v>45535</v>
      </c>
      <c r="FW136" s="163">
        <v>45565</v>
      </c>
      <c r="FX136" s="163">
        <v>45596</v>
      </c>
      <c r="FY136" s="163">
        <v>45626</v>
      </c>
      <c r="FZ136" s="163">
        <v>45657</v>
      </c>
      <c r="GA136" s="163">
        <v>45688</v>
      </c>
      <c r="GB136" s="163">
        <v>45716</v>
      </c>
      <c r="GC136" s="163">
        <v>45747</v>
      </c>
      <c r="GD136" s="163">
        <v>45777</v>
      </c>
      <c r="GE136" s="163">
        <v>45808</v>
      </c>
      <c r="GF136" s="163">
        <v>45838</v>
      </c>
      <c r="GG136" s="163">
        <v>45869</v>
      </c>
      <c r="GH136" s="163">
        <v>45900</v>
      </c>
      <c r="GI136" s="163">
        <v>45930</v>
      </c>
      <c r="GJ136" s="163">
        <v>45961</v>
      </c>
      <c r="GK136" s="163">
        <v>45991</v>
      </c>
      <c r="GL136" s="163">
        <v>46022</v>
      </c>
      <c r="GM136" s="163">
        <v>46053</v>
      </c>
      <c r="GN136" s="163">
        <v>46081</v>
      </c>
      <c r="GO136" s="163">
        <v>46112</v>
      </c>
      <c r="GP136" s="163">
        <v>46142</v>
      </c>
      <c r="GQ136" s="163">
        <v>46173</v>
      </c>
      <c r="GR136" s="163">
        <v>46203</v>
      </c>
      <c r="GS136" s="163">
        <v>46234</v>
      </c>
      <c r="GT136" s="163">
        <v>46265</v>
      </c>
      <c r="GU136" s="163">
        <v>46295</v>
      </c>
      <c r="GV136" s="163">
        <v>46326</v>
      </c>
      <c r="GW136" s="163">
        <v>46356</v>
      </c>
      <c r="GX136" s="163">
        <v>46387</v>
      </c>
      <c r="GY136" s="163">
        <v>46418</v>
      </c>
      <c r="GZ136" s="163">
        <v>46446</v>
      </c>
      <c r="HA136" s="163">
        <v>46477</v>
      </c>
      <c r="HB136" s="163">
        <v>46507</v>
      </c>
      <c r="HC136" s="163">
        <v>46538</v>
      </c>
      <c r="HD136" s="163">
        <v>46568</v>
      </c>
      <c r="HE136" s="163">
        <v>46599</v>
      </c>
      <c r="HF136" s="163">
        <v>46630</v>
      </c>
      <c r="HG136" s="163">
        <v>46660</v>
      </c>
      <c r="HH136" s="163">
        <v>46691</v>
      </c>
      <c r="HI136" s="163">
        <v>46721</v>
      </c>
      <c r="HJ136" s="163">
        <v>46752</v>
      </c>
      <c r="HK136" s="163">
        <v>46783</v>
      </c>
      <c r="HL136" s="163">
        <v>46812</v>
      </c>
      <c r="HM136" s="163">
        <v>46843</v>
      </c>
      <c r="HN136" s="163">
        <v>46873</v>
      </c>
      <c r="HO136" s="163">
        <v>46904</v>
      </c>
      <c r="HP136" s="163">
        <v>46934</v>
      </c>
      <c r="HQ136" s="163">
        <v>46965</v>
      </c>
      <c r="HR136" s="163">
        <v>46996</v>
      </c>
      <c r="HS136" s="163">
        <v>47026</v>
      </c>
      <c r="HT136" s="163">
        <v>47057</v>
      </c>
      <c r="HU136" s="163">
        <v>47087</v>
      </c>
      <c r="HV136" s="163">
        <v>47118</v>
      </c>
      <c r="HW136" s="163">
        <v>47149</v>
      </c>
      <c r="HX136" s="163">
        <v>47177</v>
      </c>
      <c r="HY136" s="163">
        <v>47208</v>
      </c>
      <c r="HZ136" s="163">
        <v>47238</v>
      </c>
      <c r="IA136" s="163">
        <v>47269</v>
      </c>
      <c r="IB136" s="163">
        <v>47299</v>
      </c>
      <c r="IC136" s="163">
        <v>47330</v>
      </c>
      <c r="ID136" s="163">
        <v>47361</v>
      </c>
      <c r="IE136" s="163">
        <v>47391</v>
      </c>
      <c r="IF136" s="163">
        <v>47422</v>
      </c>
      <c r="IG136" s="163">
        <v>47452</v>
      </c>
      <c r="IH136" s="163">
        <v>47483</v>
      </c>
      <c r="II136" s="163">
        <v>47514</v>
      </c>
      <c r="IJ136" s="163">
        <v>47542</v>
      </c>
      <c r="IK136" s="163">
        <v>47573</v>
      </c>
      <c r="IL136" s="163">
        <v>47603</v>
      </c>
      <c r="IM136" s="163">
        <v>47634</v>
      </c>
      <c r="IN136" s="163">
        <v>47664</v>
      </c>
      <c r="IO136" s="163">
        <v>47695</v>
      </c>
      <c r="IP136" s="163">
        <v>47726</v>
      </c>
      <c r="IQ136" s="163">
        <v>47756</v>
      </c>
      <c r="IR136" s="163">
        <v>47787</v>
      </c>
      <c r="IS136" s="163">
        <v>47817</v>
      </c>
      <c r="IT136" s="163">
        <v>47848</v>
      </c>
      <c r="IU136" s="53"/>
      <c r="IV136" s="53"/>
      <c r="IW136" s="53"/>
      <c r="IX136" s="53"/>
      <c r="IY136" s="53"/>
      <c r="IZ136" s="53"/>
      <c r="JA136" s="53"/>
      <c r="JB136" s="53"/>
      <c r="JC136" s="53"/>
      <c r="JD136" s="53"/>
      <c r="JE136" s="53"/>
      <c r="JF136" s="53"/>
      <c r="JG136" s="53"/>
      <c r="JH136" s="53"/>
      <c r="JI136" s="53"/>
      <c r="JJ136" s="53"/>
      <c r="JK136" s="53"/>
      <c r="JL136" s="53"/>
      <c r="JM136" s="53"/>
      <c r="JN136" s="53"/>
      <c r="JO136" s="53"/>
      <c r="JP136" s="53"/>
      <c r="JQ136" s="53"/>
      <c r="JR136" s="53"/>
      <c r="JS136" s="53"/>
      <c r="JT136" s="53"/>
      <c r="JU136" s="53"/>
      <c r="JV136" s="53"/>
      <c r="JW136" s="53"/>
      <c r="JX136" s="53"/>
      <c r="JY136" s="53"/>
      <c r="JZ136" s="53"/>
      <c r="KA136" s="53"/>
      <c r="KB136" s="53"/>
      <c r="KC136" s="53"/>
      <c r="KD136" s="53"/>
      <c r="KE136" s="53"/>
      <c r="KF136" s="53"/>
      <c r="KG136" s="53"/>
      <c r="KH136" s="53"/>
      <c r="KI136" s="53"/>
      <c r="KJ136" s="53"/>
      <c r="KK136" s="53"/>
      <c r="KL136" s="53"/>
      <c r="KM136" s="53"/>
      <c r="KN136" s="53"/>
      <c r="KO136" s="53"/>
      <c r="KP136" s="53"/>
      <c r="KQ136" s="53"/>
      <c r="KR136" s="53"/>
      <c r="KS136" s="53"/>
      <c r="KT136" s="53"/>
      <c r="KU136" s="53"/>
      <c r="KV136" s="53"/>
      <c r="KW136" s="53"/>
      <c r="KX136" s="53"/>
      <c r="KY136" s="53"/>
      <c r="KZ136" s="53"/>
      <c r="LA136" s="53"/>
      <c r="LB136" s="53"/>
      <c r="LC136" s="53"/>
      <c r="LD136" s="53"/>
      <c r="LE136" s="53"/>
      <c r="LF136" s="53"/>
      <c r="LG136" s="53"/>
      <c r="LH136" s="53"/>
      <c r="LI136" s="53"/>
      <c r="LJ136" s="53"/>
      <c r="LK136" s="53"/>
      <c r="LL136" s="53"/>
      <c r="LM136" s="53"/>
      <c r="LN136" s="53"/>
      <c r="LO136" s="53"/>
      <c r="LP136" s="53"/>
      <c r="LQ136" s="53"/>
      <c r="LR136" s="53"/>
      <c r="LS136" s="53"/>
      <c r="LT136" s="53"/>
      <c r="LU136" s="53"/>
      <c r="LV136" s="53"/>
      <c r="LW136" s="53"/>
    </row>
    <row r="137" spans="8:335" x14ac:dyDescent="0.35">
      <c r="I137" t="s">
        <v>215</v>
      </c>
      <c r="J137" t="e">
        <v>#N/A</v>
      </c>
      <c r="K137" t="e">
        <v>#N/A</v>
      </c>
      <c r="L137" t="e">
        <v>#N/A</v>
      </c>
      <c r="M137" t="e">
        <v>#N/A</v>
      </c>
      <c r="N137" t="e">
        <v>#N/A</v>
      </c>
      <c r="O137" t="e">
        <v>#N/A</v>
      </c>
      <c r="P137" t="e">
        <v>#N/A</v>
      </c>
      <c r="Q137" t="e">
        <v>#N/A</v>
      </c>
      <c r="R137" t="e">
        <v>#N/A</v>
      </c>
      <c r="S137" t="e">
        <v>#N/A</v>
      </c>
      <c r="T137" t="e">
        <v>#N/A</v>
      </c>
      <c r="U137" t="e">
        <v>#N/A</v>
      </c>
      <c r="V137" t="e">
        <v>#N/A</v>
      </c>
      <c r="W137" t="e">
        <v>#N/A</v>
      </c>
      <c r="X137" t="e">
        <v>#N/A</v>
      </c>
      <c r="Y137" t="e">
        <v>#N/A</v>
      </c>
      <c r="Z137" t="e">
        <v>#N/A</v>
      </c>
      <c r="AA137" t="e">
        <v>#N/A</v>
      </c>
      <c r="AB137" t="e">
        <v>#N/A</v>
      </c>
      <c r="AC137" t="e">
        <v>#N/A</v>
      </c>
      <c r="AD137" t="e">
        <v>#N/A</v>
      </c>
      <c r="AE137" t="e">
        <v>#N/A</v>
      </c>
      <c r="AF137" t="e">
        <v>#N/A</v>
      </c>
      <c r="AG137" t="e">
        <v>#N/A</v>
      </c>
      <c r="AH137" t="e">
        <v>#N/A</v>
      </c>
      <c r="AI137" t="e">
        <v>#N/A</v>
      </c>
      <c r="AJ137" t="e">
        <v>#N/A</v>
      </c>
      <c r="AK137" t="e">
        <v>#N/A</v>
      </c>
      <c r="AL137" t="e">
        <v>#N/A</v>
      </c>
      <c r="AM137" t="e">
        <v>#N/A</v>
      </c>
      <c r="AN137" t="e">
        <v>#N/A</v>
      </c>
      <c r="AO137" t="e">
        <v>#N/A</v>
      </c>
      <c r="AP137" t="e">
        <v>#N/A</v>
      </c>
      <c r="AQ137" t="e">
        <v>#N/A</v>
      </c>
      <c r="AR137" t="e">
        <v>#N/A</v>
      </c>
      <c r="AS137" t="e">
        <v>#N/A</v>
      </c>
      <c r="AT137" t="e">
        <v>#N/A</v>
      </c>
      <c r="AU137" t="e">
        <v>#N/A</v>
      </c>
      <c r="AV137" t="e">
        <v>#N/A</v>
      </c>
      <c r="AW137" t="e">
        <v>#N/A</v>
      </c>
      <c r="AX137" t="e">
        <v>#N/A</v>
      </c>
      <c r="AY137" t="e">
        <v>#N/A</v>
      </c>
      <c r="AZ137" t="e">
        <v>#N/A</v>
      </c>
      <c r="BA137" t="e">
        <v>#N/A</v>
      </c>
      <c r="BB137" t="e">
        <v>#N/A</v>
      </c>
      <c r="BC137" t="e">
        <v>#N/A</v>
      </c>
      <c r="BD137" t="e">
        <v>#N/A</v>
      </c>
      <c r="BE137" t="e">
        <v>#N/A</v>
      </c>
      <c r="BF137" t="e">
        <v>#N/A</v>
      </c>
      <c r="BG137" t="e">
        <v>#N/A</v>
      </c>
      <c r="BH137" t="e">
        <v>#N/A</v>
      </c>
      <c r="BI137" t="e">
        <v>#N/A</v>
      </c>
      <c r="BJ137" t="e">
        <v>#N/A</v>
      </c>
      <c r="BK137" t="e">
        <v>#N/A</v>
      </c>
      <c r="BL137" t="e">
        <v>#N/A</v>
      </c>
      <c r="BM137" t="e">
        <v>#N/A</v>
      </c>
      <c r="BN137" t="e">
        <v>#N/A</v>
      </c>
      <c r="BO137" t="e">
        <v>#N/A</v>
      </c>
      <c r="BP137" t="e">
        <v>#N/A</v>
      </c>
      <c r="BQ137" t="e">
        <v>#N/A</v>
      </c>
      <c r="BR137" t="e">
        <v>#N/A</v>
      </c>
      <c r="BS137" t="e">
        <v>#N/A</v>
      </c>
      <c r="BT137" t="e">
        <v>#N/A</v>
      </c>
      <c r="BU137" t="e">
        <v>#N/A</v>
      </c>
      <c r="BV137" t="e">
        <v>#N/A</v>
      </c>
      <c r="BW137" s="219">
        <v>2.3094700000000001E-4</v>
      </c>
      <c r="BX137" s="219">
        <v>2.3608200000000001E-4</v>
      </c>
      <c r="BY137" s="219">
        <v>2.4608600000000002E-4</v>
      </c>
      <c r="BZ137" s="219">
        <v>2.5953100000000002E-4</v>
      </c>
      <c r="CA137" s="219">
        <v>2.7401699999999999E-4</v>
      </c>
      <c r="CB137" s="219">
        <v>3.1025699999999998E-4</v>
      </c>
      <c r="CC137" s="219">
        <v>3.3812499999999999E-4</v>
      </c>
      <c r="CD137" s="219">
        <v>3.5733999999999999E-4</v>
      </c>
      <c r="CE137" s="219">
        <v>3.72899E-4</v>
      </c>
      <c r="CF137" s="219">
        <v>3.9875000000000002E-4</v>
      </c>
      <c r="CG137" s="219">
        <v>4.4310900000000002E-4</v>
      </c>
      <c r="CH137" s="219">
        <v>4.8060399999999998E-4</v>
      </c>
      <c r="CI137" s="219">
        <v>5.2098800000000001E-4</v>
      </c>
      <c r="CJ137" s="219">
        <v>5.66834E-4</v>
      </c>
      <c r="CK137" s="219">
        <v>6.0030299999999995E-4</v>
      </c>
      <c r="CL137" s="219">
        <v>6.3445199999999998E-4</v>
      </c>
      <c r="CM137" s="219">
        <v>6.8796000000000005E-4</v>
      </c>
      <c r="CN137" s="219">
        <v>7.4228800000000002E-4</v>
      </c>
      <c r="CO137" s="219">
        <v>7.9663300000000004E-4</v>
      </c>
      <c r="CP137" s="219">
        <v>8.5859800000000002E-4</v>
      </c>
      <c r="CQ137" s="219">
        <v>9.1931000000000001E-4</v>
      </c>
      <c r="CR137" s="219">
        <v>1.007118E-3</v>
      </c>
      <c r="CS137" s="219">
        <v>1.0981820000000001E-3</v>
      </c>
      <c r="CT137" s="219">
        <v>1.173725E-3</v>
      </c>
      <c r="CU137" s="219">
        <v>1.2538130000000001E-3</v>
      </c>
      <c r="CV137" s="219">
        <v>1.3005289999999999E-3</v>
      </c>
      <c r="CW137" s="219">
        <v>1.3553320000000001E-3</v>
      </c>
      <c r="CX137" s="219">
        <v>1.426903E-3</v>
      </c>
      <c r="CY137" s="219">
        <v>1.527367E-3</v>
      </c>
      <c r="CZ137" s="219">
        <v>1.6236169999999999E-3</v>
      </c>
      <c r="DA137" s="219">
        <v>1.7175549999999999E-3</v>
      </c>
      <c r="DB137" s="219">
        <v>1.807353E-3</v>
      </c>
      <c r="DC137" s="219">
        <v>1.897908E-3</v>
      </c>
      <c r="DD137" s="219">
        <v>2.0266250000000002E-3</v>
      </c>
      <c r="DE137" s="219">
        <v>2.11473E-3</v>
      </c>
      <c r="DF137" s="219">
        <v>2.1835410000000002E-3</v>
      </c>
      <c r="DG137" s="219">
        <v>2.2653080000000002E-3</v>
      </c>
      <c r="DH137" s="219">
        <v>2.3487299999999998E-3</v>
      </c>
      <c r="DI137" s="219">
        <v>2.4301779999999999E-3</v>
      </c>
      <c r="DJ137" s="219">
        <v>2.5155450000000001E-3</v>
      </c>
      <c r="DK137" s="219">
        <v>2.6134750000000001E-3</v>
      </c>
      <c r="DL137" s="219">
        <v>2.7255809999999999E-3</v>
      </c>
      <c r="DM137" s="219">
        <v>2.825293E-3</v>
      </c>
      <c r="DN137" s="219">
        <v>2.930766E-3</v>
      </c>
      <c r="DO137" s="219">
        <v>3.1155570000000001E-3</v>
      </c>
      <c r="DP137" s="219">
        <v>3.2162459999999999E-3</v>
      </c>
      <c r="DQ137" s="219">
        <v>3.3052860000000002E-3</v>
      </c>
      <c r="DR137" s="219">
        <v>3.4020529999999999E-3</v>
      </c>
      <c r="DS137" s="219">
        <v>3.498452E-3</v>
      </c>
      <c r="DT137" s="219">
        <v>3.580097E-3</v>
      </c>
      <c r="DU137" s="219">
        <v>3.6629689999999999E-3</v>
      </c>
      <c r="DV137" s="219">
        <v>3.6758989999999998E-3</v>
      </c>
      <c r="DW137" s="219">
        <v>3.7264289999999999E-3</v>
      </c>
      <c r="DX137" s="219">
        <v>3.8073780000000002E-3</v>
      </c>
      <c r="DY137" s="219">
        <v>3.8824549999999999E-3</v>
      </c>
      <c r="DZ137" s="219">
        <v>3.9570730000000002E-3</v>
      </c>
      <c r="EA137" s="219">
        <v>4.0646329999999998E-3</v>
      </c>
      <c r="EB137" s="219">
        <v>4.1295819999999997E-3</v>
      </c>
      <c r="EC137" s="219">
        <v>4.226062E-3</v>
      </c>
      <c r="ED137" s="219">
        <v>4.3214480000000003E-3</v>
      </c>
      <c r="EE137" s="219">
        <v>4.4304269999999998E-3</v>
      </c>
      <c r="EF137" s="219">
        <v>4.517058E-3</v>
      </c>
      <c r="EG137" s="219">
        <v>4.6699669999999997E-3</v>
      </c>
      <c r="EH137" s="219">
        <v>4.7640959999999998E-3</v>
      </c>
      <c r="EI137" s="219">
        <v>4.8723719999999998E-3</v>
      </c>
      <c r="EJ137" s="219">
        <v>4.9585540000000004E-3</v>
      </c>
      <c r="EK137" s="219">
        <v>5.2404859999999999E-3</v>
      </c>
      <c r="EL137" s="219">
        <v>5.3552490000000003E-3</v>
      </c>
      <c r="EM137" s="219">
        <v>5.7170520000000002E-3</v>
      </c>
      <c r="EN137" s="219">
        <v>5.8831059999999999E-3</v>
      </c>
      <c r="EO137" s="219">
        <v>6.147469E-3</v>
      </c>
      <c r="EP137" s="219">
        <v>6.4483320000000002E-3</v>
      </c>
      <c r="EQ137" s="219">
        <v>6.6008519999999999E-3</v>
      </c>
      <c r="ER137" s="219">
        <v>6.8239190000000003E-3</v>
      </c>
      <c r="ES137" s="219">
        <v>7.309215E-3</v>
      </c>
      <c r="ET137" s="219">
        <v>7.5099049999999999E-3</v>
      </c>
      <c r="EU137" s="219">
        <v>7.7445989999999996E-3</v>
      </c>
      <c r="EV137" s="219">
        <v>7.9386549999999993E-3</v>
      </c>
      <c r="EW137" s="219">
        <v>8.157302E-3</v>
      </c>
      <c r="EX137" s="219">
        <v>8.780866E-3</v>
      </c>
      <c r="EY137" s="219">
        <v>9.3523370000000005E-3</v>
      </c>
      <c r="EZ137" s="219">
        <v>9.6421730000000004E-3</v>
      </c>
      <c r="FA137" s="219">
        <v>1.024387E-2</v>
      </c>
      <c r="FB137" s="219">
        <v>1.0784576000000001E-2</v>
      </c>
      <c r="FC137" s="219">
        <v>1.1103266000000001E-2</v>
      </c>
      <c r="FD137" s="219">
        <v>1.1316761E-2</v>
      </c>
      <c r="FE137" s="219">
        <v>1.196185E-2</v>
      </c>
      <c r="FF137" s="219">
        <v>1.2247938E-2</v>
      </c>
      <c r="FG137" s="219">
        <v>1.2567614E-2</v>
      </c>
      <c r="FH137" s="219">
        <v>1.3137082E-2</v>
      </c>
      <c r="FI137" s="219">
        <v>1.3403339E-2</v>
      </c>
      <c r="FJ137" s="219">
        <v>1.3684972E-2</v>
      </c>
      <c r="FK137" s="219">
        <v>1.4226348E-2</v>
      </c>
      <c r="FL137" s="219">
        <v>1.4784886000000001E-2</v>
      </c>
      <c r="FM137" s="219">
        <v>1.5452862E-2</v>
      </c>
      <c r="FN137" s="219">
        <v>1.6390999E-2</v>
      </c>
      <c r="FO137" s="219">
        <v>1.6433064000000001E-2</v>
      </c>
      <c r="FP137" s="219">
        <v>1.652433E-2</v>
      </c>
      <c r="FQ137" s="219">
        <v>1.6631239999999999E-2</v>
      </c>
      <c r="FR137" s="219">
        <v>1.6696348E-2</v>
      </c>
      <c r="FS137" s="219">
        <v>1.6791461000000001E-2</v>
      </c>
      <c r="FT137" s="219">
        <v>1.6910611999999998E-2</v>
      </c>
      <c r="FU137" s="219">
        <v>1.7039994999999999E-2</v>
      </c>
      <c r="FV137" s="219">
        <v>1.7164146000000002E-2</v>
      </c>
      <c r="FW137" s="219">
        <v>1.7330393999999999E-2</v>
      </c>
      <c r="FX137" s="219">
        <v>1.7462636E-2</v>
      </c>
      <c r="FY137" s="219">
        <v>1.7599292999999998E-2</v>
      </c>
      <c r="FZ137" s="219">
        <v>1.7781937000000001E-2</v>
      </c>
      <c r="GA137" s="219">
        <v>1.7913628000000001E-2</v>
      </c>
      <c r="GB137" s="219"/>
      <c r="GC137" s="219"/>
      <c r="GD137" s="219"/>
      <c r="GE137" s="219"/>
      <c r="GF137" s="219"/>
    </row>
    <row r="138" spans="8:335" x14ac:dyDescent="0.35">
      <c r="I138" t="s">
        <v>216</v>
      </c>
      <c r="BW138" s="219"/>
      <c r="BX138" s="219"/>
      <c r="BY138" s="219"/>
      <c r="BZ138" s="219"/>
      <c r="CA138" s="219"/>
      <c r="CB138" s="219"/>
      <c r="CC138" s="219"/>
      <c r="CD138" s="219"/>
      <c r="CE138" s="219"/>
      <c r="CF138" s="219"/>
      <c r="CG138" s="219"/>
      <c r="CH138" s="219"/>
      <c r="CI138" s="219"/>
      <c r="CJ138" s="219"/>
      <c r="CK138" s="219"/>
      <c r="CL138" s="219"/>
      <c r="CM138" s="219"/>
      <c r="CN138" s="219"/>
      <c r="CO138" s="219"/>
      <c r="CP138" s="219"/>
      <c r="CQ138" s="219"/>
      <c r="CR138" s="219"/>
      <c r="CS138" s="219"/>
      <c r="CT138" s="219"/>
      <c r="CU138" s="219"/>
      <c r="CV138" s="219"/>
      <c r="CW138" s="219"/>
      <c r="CX138" s="219"/>
      <c r="CY138" s="219"/>
      <c r="CZ138" s="219"/>
      <c r="DA138" s="219"/>
      <c r="DB138" s="219"/>
      <c r="DC138" s="219"/>
      <c r="DD138" s="219"/>
      <c r="DE138" s="219"/>
      <c r="DF138" s="219"/>
      <c r="DG138" s="219"/>
      <c r="DH138" s="219"/>
      <c r="DI138" s="219"/>
      <c r="DJ138" s="219"/>
      <c r="DK138" s="219"/>
      <c r="DL138" s="219"/>
      <c r="DM138" s="219"/>
      <c r="DN138" s="219"/>
      <c r="DO138" s="219"/>
      <c r="DP138" s="219"/>
      <c r="DQ138" s="219"/>
      <c r="DR138" s="219"/>
      <c r="DS138" s="219"/>
      <c r="DT138" s="219"/>
      <c r="DU138" s="219"/>
      <c r="DV138" s="219"/>
      <c r="DW138" s="219"/>
      <c r="DX138" s="219"/>
      <c r="DY138" s="219"/>
      <c r="DZ138" s="219"/>
      <c r="EA138" s="219"/>
      <c r="EB138" s="219"/>
      <c r="EC138" s="219"/>
      <c r="ED138" s="219"/>
      <c r="EE138" s="219"/>
      <c r="EF138" s="219"/>
      <c r="EG138" s="219"/>
      <c r="EH138" s="219"/>
      <c r="EI138" s="219"/>
      <c r="EJ138" s="219"/>
      <c r="EK138" s="219"/>
      <c r="EL138" s="219"/>
      <c r="EM138" s="219"/>
      <c r="EN138" s="219"/>
      <c r="EO138" s="219"/>
      <c r="EP138" s="219"/>
      <c r="EQ138" s="219"/>
      <c r="ER138" s="219"/>
      <c r="ES138" s="219"/>
      <c r="ET138" s="219"/>
      <c r="EU138" s="219"/>
      <c r="EV138" s="219"/>
      <c r="EW138" s="219"/>
      <c r="EX138" s="219"/>
      <c r="EY138" s="219"/>
      <c r="EZ138" s="219"/>
      <c r="FA138" s="219"/>
      <c r="FB138" s="219"/>
      <c r="FC138" s="219"/>
      <c r="FD138" s="219"/>
      <c r="FE138" s="219"/>
      <c r="FF138" s="219"/>
      <c r="FG138" s="219"/>
      <c r="FH138" s="219"/>
      <c r="FI138" s="219"/>
      <c r="FJ138" s="219"/>
      <c r="FK138" s="219"/>
      <c r="FL138" s="219"/>
      <c r="FM138" s="219"/>
      <c r="FN138" s="219"/>
      <c r="FO138" s="219"/>
      <c r="FP138" s="219"/>
      <c r="FQ138" s="219"/>
      <c r="FR138" s="219"/>
      <c r="FS138" s="219"/>
      <c r="FT138" s="219">
        <v>1.7042979738931787E-2</v>
      </c>
      <c r="FU138" s="219"/>
      <c r="FV138" s="219"/>
      <c r="FW138" s="219"/>
      <c r="FX138" s="219"/>
      <c r="FY138" s="219"/>
      <c r="FZ138" s="219"/>
      <c r="GA138" s="219"/>
      <c r="GB138" s="219"/>
      <c r="GC138" s="219"/>
      <c r="GD138" s="219"/>
      <c r="GE138" s="219"/>
      <c r="GF138" s="219">
        <v>1.9468221169599426E-2</v>
      </c>
      <c r="GR138">
        <v>2.2920563384497598E-2</v>
      </c>
      <c r="HD138">
        <v>2.7462085958348516E-2</v>
      </c>
      <c r="HP138">
        <v>3.3282886152743774E-2</v>
      </c>
      <c r="IB138">
        <v>4.0366317797432369E-2</v>
      </c>
      <c r="IN138">
        <v>4.8852859187692804E-2</v>
      </c>
    </row>
    <row r="140" spans="8:335" x14ac:dyDescent="0.35">
      <c r="H140" s="236" t="s">
        <v>343</v>
      </c>
    </row>
    <row r="141" spans="8:335" x14ac:dyDescent="0.35">
      <c r="J141" s="163">
        <v>40209</v>
      </c>
      <c r="K141" s="163">
        <v>40237</v>
      </c>
      <c r="L141" s="163">
        <v>40268</v>
      </c>
      <c r="M141" s="163">
        <v>40298</v>
      </c>
      <c r="N141" s="163">
        <v>40329</v>
      </c>
      <c r="O141" s="163">
        <v>40359</v>
      </c>
      <c r="P141" s="163">
        <v>40390</v>
      </c>
      <c r="Q141" s="163">
        <v>40421</v>
      </c>
      <c r="R141" s="163">
        <v>40451</v>
      </c>
      <c r="S141" s="163">
        <v>40482</v>
      </c>
      <c r="T141" s="163">
        <v>40512</v>
      </c>
      <c r="U141" s="163">
        <v>40543</v>
      </c>
      <c r="V141" s="163">
        <v>40574</v>
      </c>
      <c r="W141" s="163">
        <v>40602</v>
      </c>
      <c r="X141" s="163">
        <v>40633</v>
      </c>
      <c r="Y141" s="163">
        <v>40663</v>
      </c>
      <c r="Z141" s="163">
        <v>40694</v>
      </c>
      <c r="AA141" s="163">
        <v>40724</v>
      </c>
      <c r="AB141" s="163">
        <v>40755</v>
      </c>
      <c r="AC141" s="163">
        <v>40786</v>
      </c>
      <c r="AD141" s="163">
        <v>40816</v>
      </c>
      <c r="AE141" s="163">
        <v>40847</v>
      </c>
      <c r="AF141" s="163">
        <v>40877</v>
      </c>
      <c r="AG141" s="163">
        <v>40908</v>
      </c>
      <c r="AH141" s="163">
        <v>40939</v>
      </c>
      <c r="AI141" s="163">
        <v>40968</v>
      </c>
      <c r="AJ141" s="163">
        <v>40999</v>
      </c>
      <c r="AK141" s="163">
        <v>41029</v>
      </c>
      <c r="AL141" s="163">
        <v>41060</v>
      </c>
      <c r="AM141" s="163">
        <v>41090</v>
      </c>
      <c r="AN141" s="163">
        <v>41121</v>
      </c>
      <c r="AO141" s="163">
        <v>41152</v>
      </c>
      <c r="AP141" s="163">
        <v>41182</v>
      </c>
      <c r="AQ141" s="163">
        <v>41213</v>
      </c>
      <c r="AR141" s="163">
        <v>41243</v>
      </c>
      <c r="AS141" s="163">
        <v>41274</v>
      </c>
      <c r="AT141" s="163">
        <v>41305</v>
      </c>
      <c r="AU141" s="163">
        <v>41333</v>
      </c>
      <c r="AV141" s="163">
        <v>41364</v>
      </c>
      <c r="AW141" s="163">
        <v>41394</v>
      </c>
      <c r="AX141" s="163">
        <v>41425</v>
      </c>
      <c r="AY141" s="163">
        <v>41455</v>
      </c>
      <c r="AZ141" s="163">
        <v>41486</v>
      </c>
      <c r="BA141" s="163">
        <v>41517</v>
      </c>
      <c r="BB141" s="163">
        <v>41547</v>
      </c>
      <c r="BC141" s="163">
        <v>41578</v>
      </c>
      <c r="BD141" s="163">
        <v>41608</v>
      </c>
      <c r="BE141" s="163">
        <v>41639</v>
      </c>
      <c r="BF141" s="163">
        <v>41670</v>
      </c>
      <c r="BG141" s="163">
        <v>41698</v>
      </c>
      <c r="BH141" s="163">
        <v>41729</v>
      </c>
      <c r="BI141" s="163">
        <v>41759</v>
      </c>
      <c r="BJ141" s="163">
        <v>41790</v>
      </c>
      <c r="BK141" s="163">
        <v>41820</v>
      </c>
      <c r="BL141" s="163">
        <v>41851</v>
      </c>
      <c r="BM141" s="163">
        <v>41882</v>
      </c>
      <c r="BN141" s="163">
        <v>41912</v>
      </c>
      <c r="BO141" s="163">
        <v>41943</v>
      </c>
      <c r="BP141" s="163">
        <v>41973</v>
      </c>
      <c r="BQ141" s="163">
        <v>42004</v>
      </c>
      <c r="BR141" s="163">
        <v>42035</v>
      </c>
      <c r="BS141" s="163">
        <v>42063</v>
      </c>
      <c r="BT141" s="163">
        <v>42094</v>
      </c>
      <c r="BU141" s="163">
        <v>42124</v>
      </c>
      <c r="BV141" s="163">
        <v>42155</v>
      </c>
      <c r="BW141" s="163">
        <v>42185</v>
      </c>
      <c r="BX141" s="163">
        <v>42216</v>
      </c>
      <c r="BY141" s="163">
        <v>42247</v>
      </c>
      <c r="BZ141" s="163">
        <v>42277</v>
      </c>
      <c r="CA141" s="163">
        <v>42308</v>
      </c>
      <c r="CB141" s="163">
        <v>42338</v>
      </c>
      <c r="CC141" s="163">
        <v>42369</v>
      </c>
      <c r="CD141" s="163">
        <v>42400</v>
      </c>
      <c r="CE141" s="163">
        <v>42429</v>
      </c>
      <c r="CF141" s="163">
        <v>42460</v>
      </c>
      <c r="CG141" s="163">
        <v>42490</v>
      </c>
      <c r="CH141" s="163">
        <v>42521</v>
      </c>
      <c r="CI141" s="163">
        <v>42551</v>
      </c>
      <c r="CJ141" s="163">
        <v>42582</v>
      </c>
      <c r="CK141" s="163">
        <v>42613</v>
      </c>
      <c r="CL141" s="163">
        <v>42643</v>
      </c>
      <c r="CM141" s="163">
        <v>42674</v>
      </c>
      <c r="CN141" s="163">
        <v>42704</v>
      </c>
      <c r="CO141" s="163">
        <v>42735</v>
      </c>
      <c r="CP141" s="163">
        <v>42766</v>
      </c>
      <c r="CQ141" s="163">
        <v>42794</v>
      </c>
      <c r="CR141" s="163">
        <v>42825</v>
      </c>
      <c r="CS141" s="163">
        <v>42855</v>
      </c>
      <c r="CT141" s="163">
        <v>42886</v>
      </c>
      <c r="CU141" s="163">
        <v>42916</v>
      </c>
      <c r="CV141" s="163">
        <v>42947</v>
      </c>
      <c r="CW141" s="163">
        <v>42978</v>
      </c>
      <c r="CX141" s="163">
        <v>43008</v>
      </c>
      <c r="CY141" s="163">
        <v>43039</v>
      </c>
      <c r="CZ141" s="163">
        <v>43069</v>
      </c>
      <c r="DA141" s="163">
        <v>43100</v>
      </c>
      <c r="DB141" s="163">
        <v>43131</v>
      </c>
      <c r="DC141" s="163">
        <v>43159</v>
      </c>
      <c r="DD141" s="163">
        <v>43190</v>
      </c>
      <c r="DE141" s="163">
        <v>43220</v>
      </c>
      <c r="DF141" s="163">
        <v>43251</v>
      </c>
      <c r="DG141" s="163">
        <v>43281</v>
      </c>
      <c r="DH141" s="163">
        <v>43312</v>
      </c>
      <c r="DI141" s="163">
        <v>43343</v>
      </c>
      <c r="DJ141" s="163">
        <v>43373</v>
      </c>
      <c r="DK141" s="163">
        <v>43404</v>
      </c>
      <c r="DL141" s="163">
        <v>43434</v>
      </c>
      <c r="DM141" s="163">
        <v>43465</v>
      </c>
      <c r="DN141" s="163">
        <v>43496</v>
      </c>
      <c r="DO141" s="163">
        <v>43524</v>
      </c>
      <c r="DP141" s="163">
        <v>43555</v>
      </c>
      <c r="DQ141" s="163">
        <v>43585</v>
      </c>
      <c r="DR141" s="163">
        <v>43616</v>
      </c>
      <c r="DS141" s="163">
        <v>43646</v>
      </c>
      <c r="DT141" s="163">
        <v>43677</v>
      </c>
      <c r="DU141" s="163">
        <v>43708</v>
      </c>
      <c r="DV141" s="163">
        <v>43738</v>
      </c>
      <c r="DW141" s="163">
        <v>43769</v>
      </c>
      <c r="DX141" s="163">
        <v>43799</v>
      </c>
      <c r="DY141" s="163">
        <v>43830</v>
      </c>
      <c r="DZ141" s="163">
        <v>43861</v>
      </c>
      <c r="EA141" s="163">
        <v>43890</v>
      </c>
      <c r="EB141" s="163">
        <v>43921</v>
      </c>
      <c r="EC141" s="163">
        <v>43951</v>
      </c>
      <c r="ED141" s="163">
        <v>43982</v>
      </c>
      <c r="EE141" s="163">
        <v>44012</v>
      </c>
      <c r="EF141" s="163">
        <v>44043</v>
      </c>
      <c r="EG141" s="163">
        <v>44074</v>
      </c>
      <c r="EH141" s="163">
        <v>44104</v>
      </c>
      <c r="EI141" s="163">
        <v>44135</v>
      </c>
      <c r="EJ141" s="163">
        <v>44165</v>
      </c>
      <c r="EK141" s="163">
        <v>44196</v>
      </c>
      <c r="EL141" s="163">
        <v>44227</v>
      </c>
      <c r="EM141" s="163">
        <v>44255</v>
      </c>
      <c r="EN141" s="163">
        <v>44286</v>
      </c>
      <c r="EO141" s="163">
        <v>44316</v>
      </c>
      <c r="EP141" s="163">
        <v>44347</v>
      </c>
      <c r="EQ141" s="163">
        <v>44377</v>
      </c>
      <c r="ER141" s="163">
        <v>44408</v>
      </c>
      <c r="ES141" s="163">
        <v>44439</v>
      </c>
      <c r="ET141" s="163">
        <v>44469</v>
      </c>
      <c r="EU141" s="163">
        <v>44500</v>
      </c>
      <c r="EV141" s="163">
        <v>44530</v>
      </c>
      <c r="EW141" s="163">
        <v>44561</v>
      </c>
      <c r="EX141" s="163">
        <v>44592</v>
      </c>
      <c r="EY141" s="163">
        <v>44620</v>
      </c>
      <c r="EZ141" s="163">
        <v>44651</v>
      </c>
      <c r="FA141" s="163">
        <v>44681</v>
      </c>
      <c r="FB141" s="163">
        <v>44712</v>
      </c>
      <c r="FC141" s="163">
        <v>44742</v>
      </c>
      <c r="FD141" s="163">
        <v>44773</v>
      </c>
      <c r="FE141" s="163">
        <v>44804</v>
      </c>
      <c r="FF141" s="163">
        <v>44834</v>
      </c>
      <c r="FG141" s="163">
        <v>44865</v>
      </c>
      <c r="FH141" s="163">
        <v>44895</v>
      </c>
      <c r="FI141" s="163">
        <v>44926</v>
      </c>
      <c r="FJ141" s="163">
        <v>44957</v>
      </c>
      <c r="FK141" s="163">
        <v>44985</v>
      </c>
      <c r="FL141" s="163">
        <v>45016</v>
      </c>
      <c r="FM141" s="163">
        <v>45046</v>
      </c>
      <c r="FN141" s="163">
        <v>45077</v>
      </c>
      <c r="FO141" s="163">
        <v>45107</v>
      </c>
      <c r="FP141" s="163">
        <v>45138</v>
      </c>
      <c r="FQ141" s="163">
        <v>45169</v>
      </c>
      <c r="FR141" s="163">
        <v>45199</v>
      </c>
      <c r="FS141" s="163">
        <v>45230</v>
      </c>
      <c r="FT141" s="163">
        <v>45260</v>
      </c>
      <c r="FU141" s="163">
        <v>45291</v>
      </c>
      <c r="FV141" s="163">
        <v>45322</v>
      </c>
      <c r="FW141" s="163">
        <v>45351</v>
      </c>
      <c r="FX141" s="163">
        <v>45382</v>
      </c>
      <c r="FY141" s="163">
        <v>45412</v>
      </c>
      <c r="FZ141" s="163">
        <v>45443</v>
      </c>
      <c r="GA141" s="163">
        <v>45473</v>
      </c>
      <c r="GB141" s="163">
        <v>45504</v>
      </c>
      <c r="GC141" s="163">
        <v>45535</v>
      </c>
      <c r="GD141" s="163">
        <v>45565</v>
      </c>
      <c r="GE141" s="163">
        <v>45596</v>
      </c>
      <c r="GF141" s="163">
        <v>45626</v>
      </c>
      <c r="GG141" s="163">
        <v>45657</v>
      </c>
      <c r="GH141" s="163">
        <v>45688</v>
      </c>
      <c r="GI141" s="163">
        <v>45716</v>
      </c>
      <c r="GJ141" s="163">
        <v>45747</v>
      </c>
      <c r="GK141" s="163">
        <v>45777</v>
      </c>
      <c r="GL141" s="163">
        <v>45808</v>
      </c>
      <c r="GM141" s="163">
        <v>45838</v>
      </c>
      <c r="GN141" s="163">
        <v>45869</v>
      </c>
      <c r="GO141" s="163">
        <v>45900</v>
      </c>
      <c r="GP141" s="163">
        <v>45930</v>
      </c>
      <c r="GQ141" s="163">
        <v>45961</v>
      </c>
      <c r="GR141" s="163">
        <v>45991</v>
      </c>
      <c r="GS141" s="163">
        <v>46022</v>
      </c>
      <c r="GT141" s="163">
        <v>46053</v>
      </c>
      <c r="GU141" s="163">
        <v>46081</v>
      </c>
      <c r="GV141" s="163">
        <v>46112</v>
      </c>
      <c r="GW141" s="163">
        <v>46142</v>
      </c>
      <c r="GX141" s="163">
        <v>46173</v>
      </c>
      <c r="GY141" s="163">
        <v>46203</v>
      </c>
      <c r="GZ141" s="163">
        <v>46234</v>
      </c>
      <c r="HA141" s="163">
        <v>46265</v>
      </c>
      <c r="HB141" s="163">
        <v>46295</v>
      </c>
      <c r="HC141" s="163">
        <v>46326</v>
      </c>
      <c r="HD141" s="163">
        <v>46356</v>
      </c>
      <c r="HE141" s="163">
        <v>46387</v>
      </c>
      <c r="HF141" s="163">
        <v>46418</v>
      </c>
      <c r="HG141" s="163">
        <v>46446</v>
      </c>
      <c r="HH141" s="163">
        <v>46477</v>
      </c>
      <c r="HI141" s="163">
        <v>46507</v>
      </c>
      <c r="HJ141" s="163">
        <v>46538</v>
      </c>
      <c r="HK141" s="163">
        <v>46568</v>
      </c>
      <c r="HL141" s="163">
        <v>46599</v>
      </c>
      <c r="HM141" s="163">
        <v>46630</v>
      </c>
      <c r="HN141" s="163">
        <v>46660</v>
      </c>
      <c r="HO141" s="163">
        <v>46691</v>
      </c>
      <c r="HP141" s="163">
        <v>46721</v>
      </c>
      <c r="HQ141" s="163">
        <v>46752</v>
      </c>
      <c r="HR141" s="163">
        <v>46783</v>
      </c>
      <c r="HS141" s="163">
        <v>46812</v>
      </c>
      <c r="HT141" s="163">
        <v>46843</v>
      </c>
      <c r="HU141" s="163">
        <v>46873</v>
      </c>
      <c r="HV141" s="163">
        <v>46904</v>
      </c>
      <c r="HW141" s="163">
        <v>46934</v>
      </c>
      <c r="HX141" s="163">
        <v>46965</v>
      </c>
      <c r="HY141" s="163">
        <v>46996</v>
      </c>
      <c r="HZ141" s="163">
        <v>47026</v>
      </c>
      <c r="IA141" s="163">
        <v>47057</v>
      </c>
      <c r="IB141" s="163">
        <v>47087</v>
      </c>
      <c r="IC141" s="163">
        <v>47118</v>
      </c>
      <c r="ID141" s="163">
        <v>47149</v>
      </c>
      <c r="IE141" s="163">
        <v>47177</v>
      </c>
      <c r="IF141" s="163">
        <v>47208</v>
      </c>
      <c r="IG141" s="163">
        <v>47238</v>
      </c>
      <c r="IH141" s="163">
        <v>47269</v>
      </c>
      <c r="II141" s="163">
        <v>47299</v>
      </c>
      <c r="IJ141" s="163">
        <v>47330</v>
      </c>
      <c r="IK141" s="163">
        <v>47361</v>
      </c>
      <c r="IL141" s="163">
        <v>47391</v>
      </c>
      <c r="IM141" s="163">
        <v>47422</v>
      </c>
      <c r="IN141" s="163">
        <v>47452</v>
      </c>
      <c r="IO141" s="163">
        <v>47483</v>
      </c>
      <c r="IP141" s="163">
        <v>47514</v>
      </c>
      <c r="IQ141" s="163">
        <v>47542</v>
      </c>
    </row>
    <row r="142" spans="8:335" x14ac:dyDescent="0.35">
      <c r="I142" t="s">
        <v>215</v>
      </c>
      <c r="DN142" s="219">
        <v>182.4084344</v>
      </c>
      <c r="DO142" s="219">
        <v>181.0183834</v>
      </c>
      <c r="DP142" s="219">
        <v>180.79132619999999</v>
      </c>
      <c r="DQ142" s="219">
        <v>178.8224238</v>
      </c>
      <c r="DR142" s="219">
        <v>178.91002040000001</v>
      </c>
      <c r="DS142" s="219">
        <v>178.95631950000001</v>
      </c>
      <c r="DT142" s="219">
        <v>178.0172388</v>
      </c>
      <c r="DU142" s="219">
        <v>178.1673006</v>
      </c>
      <c r="DV142" s="219">
        <v>174.0954978</v>
      </c>
      <c r="DW142" s="219">
        <v>176.1196137</v>
      </c>
      <c r="DX142" s="219">
        <v>176.8543324</v>
      </c>
      <c r="DY142" s="219">
        <v>175.68410660000001</v>
      </c>
      <c r="DZ142" s="219">
        <v>176.0597037</v>
      </c>
      <c r="EA142" s="219">
        <v>175.12886</v>
      </c>
      <c r="EB142" s="219">
        <v>174.08860949999999</v>
      </c>
      <c r="EC142" s="219">
        <v>179.02112679999999</v>
      </c>
      <c r="ED142" s="219">
        <v>178.33199999999999</v>
      </c>
      <c r="EE142" s="219">
        <v>179.209868</v>
      </c>
      <c r="EF142" s="219">
        <v>178.3583659</v>
      </c>
      <c r="EG142" s="219">
        <v>174.77524159999999</v>
      </c>
      <c r="EH142" s="219">
        <v>174.9837287</v>
      </c>
      <c r="EI142" s="219">
        <v>176.2475579</v>
      </c>
      <c r="EJ142" s="219">
        <v>174.4066818</v>
      </c>
      <c r="EK142" s="219">
        <v>175.4487073</v>
      </c>
      <c r="EL142" s="219">
        <v>174.32352779999999</v>
      </c>
      <c r="EM142" s="219">
        <v>174.8510565</v>
      </c>
      <c r="EN142" s="219">
        <v>172.37415129999999</v>
      </c>
      <c r="EO142" s="219">
        <v>173.31517590000001</v>
      </c>
      <c r="EP142" s="219">
        <v>173.95994060000001</v>
      </c>
      <c r="EQ142" s="219">
        <v>175.9975973</v>
      </c>
      <c r="ER142" s="219">
        <v>165.38793329999999</v>
      </c>
      <c r="ES142" s="219">
        <v>166.2536704</v>
      </c>
      <c r="ET142" s="219">
        <v>159.77762569999999</v>
      </c>
      <c r="EU142" s="219">
        <v>170.0498666</v>
      </c>
      <c r="EV142" s="219">
        <v>163.70410279999999</v>
      </c>
      <c r="EW142" s="219">
        <v>161.76176950000001</v>
      </c>
      <c r="EX142" s="219">
        <v>170.1173776</v>
      </c>
      <c r="EY142" s="219">
        <v>166.72309759999999</v>
      </c>
      <c r="EZ142" s="219">
        <v>190.68356460000001</v>
      </c>
      <c r="FA142" s="219">
        <v>127.15071880000001</v>
      </c>
      <c r="FB142" s="219">
        <v>142.00483729999999</v>
      </c>
      <c r="FC142" s="219">
        <v>144.9622742</v>
      </c>
      <c r="FD142" s="219">
        <v>136.97591550000001</v>
      </c>
      <c r="FE142" s="219">
        <v>127.039934</v>
      </c>
      <c r="FF142" s="219">
        <v>129.80422870000001</v>
      </c>
      <c r="FG142" s="219">
        <v>136.73248799999999</v>
      </c>
      <c r="FH142" s="219">
        <v>129.9635217</v>
      </c>
      <c r="FI142" s="219">
        <v>128.1369133</v>
      </c>
      <c r="FJ142" s="219">
        <v>135.7570048</v>
      </c>
      <c r="FK142" s="219">
        <v>136.20583389999999</v>
      </c>
      <c r="FL142" s="219">
        <v>123.8520718</v>
      </c>
      <c r="FM142" s="219">
        <v>129.51883129999999</v>
      </c>
      <c r="FN142" s="219">
        <v>131.15230500000001</v>
      </c>
      <c r="FO142" s="219">
        <v>134.8298054</v>
      </c>
      <c r="FP142" s="219">
        <v>118.64910980000001</v>
      </c>
      <c r="FQ142" s="219">
        <v>120.5574797</v>
      </c>
      <c r="FR142" s="219">
        <v>111.4356983</v>
      </c>
      <c r="FS142" s="219">
        <v>113.52653309999999</v>
      </c>
      <c r="FT142" s="219">
        <v>109.3037645</v>
      </c>
      <c r="FU142" s="219">
        <v>89.020244250000005</v>
      </c>
      <c r="FV142" s="219">
        <v>149.87277549999999</v>
      </c>
      <c r="FW142" s="219">
        <v>142.77362339999999</v>
      </c>
      <c r="FX142" s="219">
        <v>139.9985398</v>
      </c>
      <c r="FY142" s="219">
        <v>140.67554229999999</v>
      </c>
      <c r="FZ142" s="219">
        <v>144.141944</v>
      </c>
      <c r="GA142" s="219">
        <v>142.24861079999999</v>
      </c>
      <c r="GB142" s="219">
        <v>141.76718779999999</v>
      </c>
      <c r="GC142" s="219">
        <v>140.6159581</v>
      </c>
      <c r="GD142" s="219">
        <v>137.44472709999999</v>
      </c>
      <c r="GE142" s="219">
        <v>143.53497400000001</v>
      </c>
      <c r="GF142" s="219">
        <v>140.27780240000001</v>
      </c>
      <c r="GG142" s="219">
        <v>134.8017102</v>
      </c>
      <c r="GH142" s="219">
        <v>143.79450360000001</v>
      </c>
    </row>
    <row r="144" spans="8:335" x14ac:dyDescent="0.35">
      <c r="H144" s="236" t="s">
        <v>344</v>
      </c>
    </row>
    <row r="145" spans="8:258" x14ac:dyDescent="0.35">
      <c r="J145" s="163">
        <v>40209</v>
      </c>
      <c r="K145" s="163">
        <v>40237</v>
      </c>
      <c r="L145" s="163">
        <v>40268</v>
      </c>
      <c r="M145" s="163">
        <v>40298</v>
      </c>
      <c r="N145" s="163">
        <v>40329</v>
      </c>
      <c r="O145" s="163">
        <v>40359</v>
      </c>
      <c r="P145" s="163">
        <v>40390</v>
      </c>
      <c r="Q145" s="163">
        <v>40421</v>
      </c>
      <c r="R145" s="163">
        <v>40451</v>
      </c>
      <c r="S145" s="163">
        <v>40482</v>
      </c>
      <c r="T145" s="163">
        <v>40512</v>
      </c>
      <c r="U145" s="163">
        <v>40543</v>
      </c>
      <c r="V145" s="163">
        <v>40574</v>
      </c>
      <c r="W145" s="163">
        <v>40602</v>
      </c>
      <c r="X145" s="163">
        <v>40633</v>
      </c>
      <c r="Y145" s="163">
        <v>40663</v>
      </c>
      <c r="Z145" s="163">
        <v>40694</v>
      </c>
      <c r="AA145" s="163">
        <v>40724</v>
      </c>
      <c r="AB145" s="163">
        <v>40755</v>
      </c>
      <c r="AC145" s="163">
        <v>40786</v>
      </c>
      <c r="AD145" s="163">
        <v>40816</v>
      </c>
      <c r="AE145" s="163">
        <v>40847</v>
      </c>
      <c r="AF145" s="163">
        <v>40877</v>
      </c>
      <c r="AG145" s="163">
        <v>40908</v>
      </c>
      <c r="AH145" s="163">
        <v>40939</v>
      </c>
      <c r="AI145" s="163">
        <v>40968</v>
      </c>
      <c r="AJ145" s="163">
        <v>40999</v>
      </c>
      <c r="AK145" s="163">
        <v>41029</v>
      </c>
      <c r="AL145" s="163">
        <v>41060</v>
      </c>
      <c r="AM145" s="163">
        <v>41090</v>
      </c>
      <c r="AN145" s="163">
        <v>41121</v>
      </c>
      <c r="AO145" s="163">
        <v>41152</v>
      </c>
      <c r="AP145" s="163">
        <v>41182</v>
      </c>
      <c r="AQ145" s="163">
        <v>41213</v>
      </c>
      <c r="AR145" s="163">
        <v>41243</v>
      </c>
      <c r="AS145" s="163">
        <v>41274</v>
      </c>
      <c r="AT145" s="163">
        <v>41305</v>
      </c>
      <c r="AU145" s="163">
        <v>41333</v>
      </c>
      <c r="AV145" s="163">
        <v>41364</v>
      </c>
      <c r="AW145" s="163">
        <v>41394</v>
      </c>
      <c r="AX145" s="163">
        <v>41425</v>
      </c>
      <c r="AY145" s="163">
        <v>41455</v>
      </c>
      <c r="AZ145" s="163">
        <v>41486</v>
      </c>
      <c r="BA145" s="163">
        <v>41517</v>
      </c>
      <c r="BB145" s="163">
        <v>41547</v>
      </c>
      <c r="BC145" s="163">
        <v>41578</v>
      </c>
      <c r="BD145" s="163">
        <v>41608</v>
      </c>
      <c r="BE145" s="163">
        <v>41639</v>
      </c>
      <c r="BF145" s="163">
        <v>41670</v>
      </c>
      <c r="BG145" s="163">
        <v>41698</v>
      </c>
      <c r="BH145" s="163">
        <v>41729</v>
      </c>
      <c r="BI145" s="163">
        <v>41759</v>
      </c>
      <c r="BJ145" s="163">
        <v>41790</v>
      </c>
      <c r="BK145" s="163">
        <v>41820</v>
      </c>
      <c r="BL145" s="163">
        <v>41851</v>
      </c>
      <c r="BM145" s="163">
        <v>41882</v>
      </c>
      <c r="BN145" s="163">
        <v>41912</v>
      </c>
      <c r="BO145" s="163">
        <v>41943</v>
      </c>
      <c r="BP145" s="163">
        <v>41973</v>
      </c>
      <c r="BQ145" s="163">
        <v>42004</v>
      </c>
      <c r="BR145" s="163">
        <v>42035</v>
      </c>
      <c r="BS145" s="163">
        <v>42063</v>
      </c>
      <c r="BT145" s="163">
        <v>42094</v>
      </c>
      <c r="BU145" s="163">
        <v>42124</v>
      </c>
      <c r="BV145" s="163">
        <v>42155</v>
      </c>
      <c r="BW145" s="163">
        <v>42185</v>
      </c>
      <c r="BX145" s="163">
        <v>42216</v>
      </c>
      <c r="BY145" s="163">
        <v>42247</v>
      </c>
      <c r="BZ145" s="163">
        <v>42277</v>
      </c>
      <c r="CA145" s="163">
        <v>42308</v>
      </c>
      <c r="CB145" s="163">
        <v>42338</v>
      </c>
      <c r="CC145" s="163">
        <v>42369</v>
      </c>
      <c r="CD145" s="163">
        <v>42400</v>
      </c>
      <c r="CE145" s="163">
        <v>42429</v>
      </c>
      <c r="CF145" s="163">
        <v>42460</v>
      </c>
      <c r="CG145" s="163">
        <v>42490</v>
      </c>
      <c r="CH145" s="163">
        <v>42521</v>
      </c>
      <c r="CI145" s="163">
        <v>42551</v>
      </c>
      <c r="CJ145" s="163">
        <v>42582</v>
      </c>
      <c r="CK145" s="163">
        <v>42613</v>
      </c>
      <c r="CL145" s="163">
        <v>42643</v>
      </c>
      <c r="CM145" s="163">
        <v>42674</v>
      </c>
      <c r="CN145" s="163">
        <v>42704</v>
      </c>
      <c r="CO145" s="163">
        <v>42735</v>
      </c>
      <c r="CP145" s="163">
        <v>42766</v>
      </c>
      <c r="CQ145" s="163">
        <v>42794</v>
      </c>
      <c r="CR145" s="163">
        <v>42825</v>
      </c>
      <c r="CS145" s="163">
        <v>42855</v>
      </c>
      <c r="CT145" s="163">
        <v>42886</v>
      </c>
      <c r="CU145" s="163">
        <v>42916</v>
      </c>
      <c r="CV145" s="163">
        <v>42947</v>
      </c>
      <c r="CW145" s="163">
        <v>42978</v>
      </c>
      <c r="CX145" s="163">
        <v>43008</v>
      </c>
      <c r="CY145" s="163">
        <v>43039</v>
      </c>
      <c r="CZ145" s="163">
        <v>43069</v>
      </c>
      <c r="DA145" s="163">
        <v>43100</v>
      </c>
      <c r="DB145" s="163">
        <v>43131</v>
      </c>
      <c r="DC145" s="163">
        <v>43159</v>
      </c>
      <c r="DD145" s="163">
        <v>43190</v>
      </c>
      <c r="DE145" s="163">
        <v>43220</v>
      </c>
      <c r="DF145" s="163">
        <v>43251</v>
      </c>
      <c r="DG145" s="163">
        <v>43281</v>
      </c>
      <c r="DH145" s="163">
        <v>43312</v>
      </c>
      <c r="DI145" s="163">
        <v>43343</v>
      </c>
      <c r="DJ145" s="163">
        <v>43373</v>
      </c>
      <c r="DK145" s="163">
        <v>43404</v>
      </c>
      <c r="DL145" s="163">
        <v>43434</v>
      </c>
      <c r="DM145" s="163">
        <v>43465</v>
      </c>
      <c r="DN145" s="163">
        <v>43496</v>
      </c>
      <c r="DO145" s="163">
        <v>43524</v>
      </c>
      <c r="DP145" s="163">
        <v>43555</v>
      </c>
      <c r="DQ145" s="163">
        <v>43585</v>
      </c>
      <c r="DR145" s="163">
        <v>43616</v>
      </c>
      <c r="DS145" s="163">
        <v>43646</v>
      </c>
      <c r="DT145" s="163">
        <v>43677</v>
      </c>
      <c r="DU145" s="163">
        <v>43708</v>
      </c>
      <c r="DV145" s="163">
        <v>43738</v>
      </c>
      <c r="DW145" s="163">
        <v>43769</v>
      </c>
      <c r="DX145" s="163">
        <v>43799</v>
      </c>
      <c r="DY145" s="163">
        <v>43830</v>
      </c>
      <c r="DZ145" s="163">
        <v>43861</v>
      </c>
      <c r="EA145" s="163">
        <v>43890</v>
      </c>
      <c r="EB145" s="163">
        <v>43921</v>
      </c>
      <c r="EC145" s="163">
        <v>43951</v>
      </c>
      <c r="ED145" s="163">
        <v>43982</v>
      </c>
      <c r="EE145" s="163">
        <v>44012</v>
      </c>
      <c r="EF145" s="163">
        <v>44043</v>
      </c>
      <c r="EG145" s="163">
        <v>44074</v>
      </c>
      <c r="EH145" s="163">
        <v>44104</v>
      </c>
      <c r="EI145" s="163">
        <v>44135</v>
      </c>
      <c r="EJ145" s="163">
        <v>44165</v>
      </c>
      <c r="EK145" s="163">
        <v>44196</v>
      </c>
      <c r="EL145" s="163">
        <v>44227</v>
      </c>
      <c r="EM145" s="163">
        <v>44255</v>
      </c>
      <c r="EN145" s="163">
        <v>44286</v>
      </c>
      <c r="EO145" s="163">
        <v>44316</v>
      </c>
      <c r="EP145" s="163">
        <v>44347</v>
      </c>
      <c r="EQ145" s="163">
        <v>44377</v>
      </c>
      <c r="ER145" s="163">
        <v>44408</v>
      </c>
      <c r="ES145" s="163">
        <v>44439</v>
      </c>
      <c r="ET145" s="163">
        <v>44469</v>
      </c>
      <c r="EU145" s="163">
        <v>44500</v>
      </c>
      <c r="EV145" s="163">
        <v>44530</v>
      </c>
      <c r="EW145" s="163">
        <v>44561</v>
      </c>
      <c r="EX145" s="163">
        <v>44592</v>
      </c>
      <c r="EY145" s="163">
        <v>44620</v>
      </c>
      <c r="EZ145" s="163">
        <v>44651</v>
      </c>
      <c r="FA145" s="163">
        <v>44681</v>
      </c>
      <c r="FB145" s="163">
        <v>44712</v>
      </c>
      <c r="FC145" s="163">
        <v>44742</v>
      </c>
      <c r="FD145" s="163">
        <v>44773</v>
      </c>
      <c r="FE145" s="163">
        <v>44804</v>
      </c>
      <c r="FF145" s="163">
        <v>44834</v>
      </c>
      <c r="FG145" s="163">
        <v>44865</v>
      </c>
      <c r="FH145" s="163">
        <v>44895</v>
      </c>
      <c r="FI145" s="163">
        <v>44926</v>
      </c>
      <c r="FJ145" s="163">
        <v>44957</v>
      </c>
      <c r="FK145" s="163">
        <v>44985</v>
      </c>
      <c r="FL145" s="163">
        <v>45016</v>
      </c>
      <c r="FM145" s="163">
        <v>45046</v>
      </c>
      <c r="FN145" s="163">
        <v>45077</v>
      </c>
      <c r="FO145" s="163">
        <v>45107</v>
      </c>
      <c r="FP145" s="163">
        <v>45138</v>
      </c>
      <c r="FQ145" s="163">
        <v>45169</v>
      </c>
      <c r="FR145" s="163">
        <v>45199</v>
      </c>
      <c r="FS145" s="163">
        <v>45230</v>
      </c>
      <c r="FT145" s="163">
        <v>45260</v>
      </c>
      <c r="FU145" s="163">
        <v>45291</v>
      </c>
      <c r="FV145" s="163">
        <v>45322</v>
      </c>
      <c r="FW145" s="163">
        <v>45351</v>
      </c>
      <c r="FX145" s="163">
        <v>45382</v>
      </c>
      <c r="FY145" s="163">
        <v>45412</v>
      </c>
      <c r="FZ145" s="163">
        <v>45443</v>
      </c>
      <c r="GA145" s="163">
        <v>45473</v>
      </c>
      <c r="GB145" s="163">
        <v>45504</v>
      </c>
      <c r="GC145" s="163">
        <v>45535</v>
      </c>
      <c r="GD145" s="163">
        <v>45565</v>
      </c>
      <c r="GE145" s="163">
        <v>45596</v>
      </c>
      <c r="GF145" s="163">
        <v>45626</v>
      </c>
      <c r="GG145" s="163">
        <v>45657</v>
      </c>
      <c r="GH145" s="163">
        <v>45688</v>
      </c>
      <c r="GI145" s="163">
        <v>45716</v>
      </c>
      <c r="GJ145" s="163">
        <v>45747</v>
      </c>
      <c r="GK145" s="163">
        <v>45777</v>
      </c>
      <c r="GL145" s="163">
        <v>45808</v>
      </c>
      <c r="GM145" s="163">
        <v>45838</v>
      </c>
      <c r="GN145" s="163">
        <v>45869</v>
      </c>
      <c r="GO145" s="163">
        <v>45900</v>
      </c>
      <c r="GP145" s="163">
        <v>45930</v>
      </c>
      <c r="GQ145" s="163">
        <v>45961</v>
      </c>
      <c r="GR145" s="163">
        <v>45991</v>
      </c>
      <c r="GS145" s="163">
        <v>46022</v>
      </c>
      <c r="GT145" s="163">
        <v>46053</v>
      </c>
      <c r="GU145" s="163">
        <v>46081</v>
      </c>
      <c r="GV145" s="163">
        <v>46112</v>
      </c>
      <c r="GW145" s="163">
        <v>46142</v>
      </c>
      <c r="GX145" s="163">
        <v>46173</v>
      </c>
      <c r="GY145" s="163">
        <v>46203</v>
      </c>
      <c r="GZ145" s="163">
        <v>46234</v>
      </c>
      <c r="HA145" s="163">
        <v>46265</v>
      </c>
      <c r="HB145" s="163">
        <v>46295</v>
      </c>
      <c r="HC145" s="163">
        <v>46326</v>
      </c>
      <c r="HD145" s="163">
        <v>46356</v>
      </c>
      <c r="HE145" s="163">
        <v>46387</v>
      </c>
      <c r="HF145" s="163">
        <v>46418</v>
      </c>
      <c r="HG145" s="163">
        <v>46446</v>
      </c>
      <c r="HH145" s="163">
        <v>46477</v>
      </c>
      <c r="HI145" s="163">
        <v>46507</v>
      </c>
      <c r="HJ145" s="163">
        <v>46538</v>
      </c>
      <c r="HK145" s="163">
        <v>46568</v>
      </c>
      <c r="HL145" s="163">
        <v>46599</v>
      </c>
      <c r="HM145" s="163">
        <v>46630</v>
      </c>
      <c r="HN145" s="163">
        <v>46660</v>
      </c>
      <c r="HO145" s="163">
        <v>46691</v>
      </c>
      <c r="HP145" s="163">
        <v>46721</v>
      </c>
      <c r="HQ145" s="163">
        <v>46752</v>
      </c>
      <c r="HR145" s="163">
        <v>46783</v>
      </c>
      <c r="HS145" s="163">
        <v>46812</v>
      </c>
      <c r="HT145" s="163">
        <v>46843</v>
      </c>
      <c r="HU145" s="163">
        <v>46873</v>
      </c>
      <c r="HV145" s="163">
        <v>46904</v>
      </c>
      <c r="HW145" s="163">
        <v>46934</v>
      </c>
      <c r="HX145" s="163">
        <v>46965</v>
      </c>
      <c r="HY145" s="163">
        <v>46996</v>
      </c>
      <c r="HZ145" s="163">
        <v>47026</v>
      </c>
      <c r="IA145" s="163">
        <v>47057</v>
      </c>
      <c r="IB145" s="163">
        <v>47087</v>
      </c>
      <c r="IC145" s="163">
        <v>47118</v>
      </c>
      <c r="ID145" s="163">
        <v>47149</v>
      </c>
      <c r="IE145" s="163">
        <v>47177</v>
      </c>
      <c r="IF145" s="163">
        <v>47208</v>
      </c>
      <c r="IG145" s="163">
        <v>47238</v>
      </c>
      <c r="IH145" s="163">
        <v>47269</v>
      </c>
      <c r="II145" s="163">
        <v>47299</v>
      </c>
      <c r="IJ145" s="163">
        <v>47330</v>
      </c>
      <c r="IK145" s="163">
        <v>47361</v>
      </c>
      <c r="IL145" s="163">
        <v>47391</v>
      </c>
      <c r="IM145" s="163">
        <v>47422</v>
      </c>
      <c r="IN145" s="163">
        <v>47452</v>
      </c>
      <c r="IO145" s="163">
        <v>47483</v>
      </c>
      <c r="IP145" s="163">
        <v>47514</v>
      </c>
      <c r="IQ145" s="163">
        <v>47542</v>
      </c>
      <c r="IR145" s="163">
        <v>47573</v>
      </c>
      <c r="IS145" s="163">
        <v>47603</v>
      </c>
      <c r="IT145" s="163">
        <v>47634</v>
      </c>
      <c r="IU145" s="163">
        <v>47664</v>
      </c>
      <c r="IV145" s="163">
        <v>47695</v>
      </c>
      <c r="IW145" s="163">
        <v>47726</v>
      </c>
      <c r="IX145" s="163">
        <v>47756</v>
      </c>
    </row>
    <row r="146" spans="8:258" x14ac:dyDescent="0.35">
      <c r="I146" t="s">
        <v>215</v>
      </c>
      <c r="DN146" s="219">
        <v>248.82579519999999</v>
      </c>
      <c r="DO146" s="219">
        <v>248.18460440000001</v>
      </c>
      <c r="DP146" s="219">
        <v>249.55786230000001</v>
      </c>
      <c r="DQ146" s="219">
        <v>248.38459549999999</v>
      </c>
      <c r="DR146" s="219">
        <v>248.81281430000001</v>
      </c>
      <c r="DS146" s="219">
        <v>249.06147150000001</v>
      </c>
      <c r="DT146" s="219">
        <v>250.51171969999999</v>
      </c>
      <c r="DU146" s="219">
        <v>249.01106569999999</v>
      </c>
      <c r="DV146" s="219">
        <v>249.90421459999999</v>
      </c>
      <c r="DW146" s="219">
        <v>251.16105210000001</v>
      </c>
      <c r="DX146" s="219">
        <v>250.72838369999999</v>
      </c>
      <c r="DY146" s="219">
        <v>248.84989100000001</v>
      </c>
      <c r="DZ146" s="219">
        <v>248.15097560000001</v>
      </c>
      <c r="EA146" s="219">
        <v>248.33545820000001</v>
      </c>
      <c r="EB146" s="219">
        <v>249.0057941</v>
      </c>
      <c r="EC146" s="219">
        <v>251</v>
      </c>
      <c r="ED146" s="219">
        <v>251.28401590000001</v>
      </c>
      <c r="EE146" s="219">
        <v>249.4632302</v>
      </c>
      <c r="EF146" s="219">
        <v>249.4808232</v>
      </c>
      <c r="EG146" s="219">
        <v>250.75062969999999</v>
      </c>
      <c r="EH146" s="219">
        <v>249.56055050000001</v>
      </c>
      <c r="EI146" s="219">
        <v>244.2361459</v>
      </c>
      <c r="EJ146" s="219">
        <v>243.091317</v>
      </c>
      <c r="EK146" s="219">
        <v>245.91117689999999</v>
      </c>
      <c r="EL146" s="219">
        <v>245.06166089999999</v>
      </c>
      <c r="EM146" s="219">
        <v>245.61719830000001</v>
      </c>
      <c r="EN146" s="219">
        <v>245.7344957</v>
      </c>
      <c r="EO146" s="219">
        <v>244.85791019999999</v>
      </c>
      <c r="EP146" s="219">
        <v>246.29615999999999</v>
      </c>
      <c r="EQ146" s="219">
        <v>246.66811939999999</v>
      </c>
      <c r="ER146" s="219">
        <v>243.75670149999999</v>
      </c>
      <c r="ES146" s="219">
        <v>244.06742130000001</v>
      </c>
      <c r="ET146" s="219">
        <v>243.71102920000001</v>
      </c>
      <c r="EU146" s="219">
        <v>243.61873209999999</v>
      </c>
      <c r="EV146" s="219">
        <v>242.83225669999999</v>
      </c>
      <c r="EW146" s="219">
        <v>244.94421439999999</v>
      </c>
      <c r="EX146" s="219">
        <v>244.5318479</v>
      </c>
      <c r="EY146" s="219">
        <v>242.69826520000001</v>
      </c>
      <c r="EZ146" s="219">
        <v>246.68986229999999</v>
      </c>
      <c r="FA146" s="219">
        <v>235.97073169999999</v>
      </c>
      <c r="FB146" s="219">
        <v>238.72762650000001</v>
      </c>
      <c r="FC146" s="219">
        <v>237.33300919999999</v>
      </c>
      <c r="FD146" s="219">
        <v>236.84050920000001</v>
      </c>
      <c r="FE146" s="219">
        <v>238.91164180000001</v>
      </c>
      <c r="FF146" s="219">
        <v>237.80525220000001</v>
      </c>
      <c r="FG146" s="219">
        <v>241.10416079999999</v>
      </c>
      <c r="FH146" s="219">
        <v>238.9462393</v>
      </c>
      <c r="FI146" s="219">
        <v>235.93926740000001</v>
      </c>
      <c r="FJ146" s="219">
        <v>239.83355660000001</v>
      </c>
      <c r="FK146" s="219">
        <v>238.31989250000001</v>
      </c>
      <c r="FL146" s="219">
        <v>237.16210100000001</v>
      </c>
      <c r="FM146" s="219">
        <v>237.80522160000001</v>
      </c>
      <c r="FN146" s="219">
        <v>239.2711817</v>
      </c>
      <c r="FO146" s="219">
        <v>240.7829457</v>
      </c>
      <c r="FP146" s="219">
        <v>247.6912409</v>
      </c>
      <c r="FQ146" s="219">
        <v>244.7947413</v>
      </c>
      <c r="FR146" s="219">
        <v>238.77087890000001</v>
      </c>
      <c r="FS146" s="219">
        <v>233.25355450000001</v>
      </c>
      <c r="FT146" s="219">
        <v>224.39714290000001</v>
      </c>
      <c r="FU146" s="219">
        <v>205.83271830000001</v>
      </c>
      <c r="FV146" s="219">
        <v>239.09657390000001</v>
      </c>
      <c r="FW146" s="219">
        <v>236.74258270000001</v>
      </c>
      <c r="FX146" s="219">
        <v>234.7212553</v>
      </c>
      <c r="FY146" s="219">
        <v>236.99163759999999</v>
      </c>
      <c r="FZ146" s="219">
        <v>231.18171530000001</v>
      </c>
      <c r="GA146" s="219">
        <v>233.54043519999999</v>
      </c>
      <c r="GB146" s="219">
        <v>234.98003499999999</v>
      </c>
      <c r="GC146" s="219">
        <v>233.71979519999999</v>
      </c>
      <c r="GD146" s="219">
        <v>232.99520709999999</v>
      </c>
      <c r="GE146" s="219">
        <v>234.5465332</v>
      </c>
      <c r="GF146" s="219">
        <v>232.60723329999999</v>
      </c>
      <c r="GG146" s="219">
        <v>232.7805286</v>
      </c>
      <c r="GH146" s="219">
        <v>219.8091603</v>
      </c>
    </row>
    <row r="148" spans="8:258" x14ac:dyDescent="0.35">
      <c r="H148" s="236" t="s">
        <v>345</v>
      </c>
    </row>
    <row r="149" spans="8:258" x14ac:dyDescent="0.35">
      <c r="J149" s="26">
        <v>2018</v>
      </c>
      <c r="K149" s="26">
        <v>2021</v>
      </c>
      <c r="L149" s="26">
        <v>2022</v>
      </c>
      <c r="M149" s="26">
        <v>2023</v>
      </c>
      <c r="N149" s="26">
        <v>2024</v>
      </c>
    </row>
    <row r="150" spans="8:258" x14ac:dyDescent="0.35">
      <c r="I150" t="s">
        <v>346</v>
      </c>
      <c r="J150" s="159">
        <v>1.30998423443466E-2</v>
      </c>
      <c r="K150" s="159">
        <v>1.2520415280174125E-2</v>
      </c>
      <c r="L150" s="159">
        <v>1.1970134156954788E-2</v>
      </c>
      <c r="M150" s="159">
        <v>1.1644485024909286E-2</v>
      </c>
      <c r="N150" s="159">
        <v>1.1313257291348577E-2</v>
      </c>
    </row>
    <row r="151" spans="8:258" x14ac:dyDescent="0.35">
      <c r="I151" t="s">
        <v>347</v>
      </c>
      <c r="J151" s="159">
        <v>5.9786932616738503E-3</v>
      </c>
      <c r="K151" s="159">
        <v>6.4007126793218707E-3</v>
      </c>
      <c r="L151" s="159">
        <v>7.2371401369162019E-3</v>
      </c>
      <c r="M151" s="159">
        <v>7.8615703568621961E-3</v>
      </c>
      <c r="N151" s="159">
        <v>8.0912946000913175E-3</v>
      </c>
    </row>
    <row r="152" spans="8:258" x14ac:dyDescent="0.35">
      <c r="I152" t="s">
        <v>348</v>
      </c>
      <c r="J152" s="159">
        <v>2.86862026348698E-2</v>
      </c>
      <c r="K152" s="159">
        <v>3.6246005021151106E-2</v>
      </c>
      <c r="L152" s="159">
        <v>3.3158267392262721E-2</v>
      </c>
      <c r="M152" s="159">
        <v>3.0568404362498507E-2</v>
      </c>
      <c r="N152" s="159">
        <v>3.2834916931938754E-2</v>
      </c>
    </row>
    <row r="154" spans="8:258" x14ac:dyDescent="0.35">
      <c r="H154" s="236" t="s">
        <v>349</v>
      </c>
    </row>
    <row r="155" spans="8:258" x14ac:dyDescent="0.35">
      <c r="J155" s="26">
        <v>2010</v>
      </c>
      <c r="K155" s="26">
        <v>2011</v>
      </c>
      <c r="L155" s="26">
        <v>2012</v>
      </c>
      <c r="M155" s="26">
        <v>2013</v>
      </c>
      <c r="N155" s="26">
        <v>2014</v>
      </c>
      <c r="O155" s="26">
        <v>2015</v>
      </c>
      <c r="P155" s="26">
        <v>2016</v>
      </c>
      <c r="Q155" s="26">
        <v>2017</v>
      </c>
      <c r="R155" s="26">
        <v>2018</v>
      </c>
      <c r="S155" s="26">
        <v>2019</v>
      </c>
      <c r="T155" s="26">
        <v>2020</v>
      </c>
      <c r="U155" s="26">
        <v>2021</v>
      </c>
      <c r="V155" s="26">
        <v>2022</v>
      </c>
      <c r="W155" s="26">
        <v>2023</v>
      </c>
      <c r="X155" s="26">
        <v>2024</v>
      </c>
      <c r="Y155" s="26">
        <v>2025</v>
      </c>
      <c r="Z155" s="26">
        <v>2026</v>
      </c>
      <c r="AA155" s="26">
        <v>2027</v>
      </c>
      <c r="AB155" s="26">
        <v>2028</v>
      </c>
      <c r="AC155" s="26">
        <v>2029</v>
      </c>
      <c r="AD155" s="26">
        <v>2030</v>
      </c>
    </row>
    <row r="156" spans="8:258" x14ac:dyDescent="0.35">
      <c r="I156" t="s">
        <v>215</v>
      </c>
      <c r="O156">
        <v>163</v>
      </c>
      <c r="P156">
        <v>194</v>
      </c>
      <c r="Q156">
        <v>216</v>
      </c>
      <c r="R156">
        <v>284</v>
      </c>
      <c r="S156">
        <v>335</v>
      </c>
      <c r="T156">
        <v>399</v>
      </c>
      <c r="U156">
        <v>479</v>
      </c>
      <c r="V156">
        <v>562</v>
      </c>
      <c r="W156">
        <v>793</v>
      </c>
      <c r="X156">
        <v>992</v>
      </c>
    </row>
    <row r="157" spans="8:258" x14ac:dyDescent="0.35">
      <c r="I157" t="s">
        <v>350</v>
      </c>
    </row>
    <row r="170" spans="1:50" s="17" customFormat="1" x14ac:dyDescent="0.35">
      <c r="A170" s="16" t="s">
        <v>79</v>
      </c>
      <c r="B170" s="16" t="s">
        <v>103</v>
      </c>
      <c r="H170" s="234"/>
    </row>
    <row r="172" spans="1:50" x14ac:dyDescent="0.35">
      <c r="H172" s="236" t="s">
        <v>351</v>
      </c>
    </row>
    <row r="173" spans="1:50" x14ac:dyDescent="0.35">
      <c r="J173" s="66">
        <v>40209</v>
      </c>
      <c r="K173" s="66">
        <v>40574</v>
      </c>
      <c r="L173" s="66">
        <v>40939</v>
      </c>
      <c r="M173" s="66">
        <v>41305</v>
      </c>
      <c r="N173" s="66">
        <v>41670</v>
      </c>
      <c r="O173" s="66">
        <v>42035</v>
      </c>
      <c r="P173" s="66">
        <v>42400</v>
      </c>
      <c r="Q173" s="66">
        <v>42766</v>
      </c>
      <c r="R173" s="66">
        <v>43131</v>
      </c>
      <c r="S173" s="66">
        <v>43496</v>
      </c>
      <c r="T173" s="66">
        <v>43861</v>
      </c>
      <c r="U173" s="66">
        <v>44227</v>
      </c>
      <c r="V173" s="66">
        <v>44592</v>
      </c>
      <c r="W173" s="66">
        <v>44957</v>
      </c>
      <c r="X173" s="66">
        <v>45322</v>
      </c>
      <c r="Y173" s="66">
        <v>45688</v>
      </c>
      <c r="Z173" s="66">
        <v>46053</v>
      </c>
      <c r="AA173" s="66">
        <v>46418</v>
      </c>
      <c r="AB173" s="66">
        <v>46783</v>
      </c>
      <c r="AC173" s="66">
        <v>47149</v>
      </c>
      <c r="AD173" s="66">
        <v>47514</v>
      </c>
      <c r="AE173" s="67"/>
      <c r="AF173" s="67"/>
      <c r="AG173" s="67"/>
      <c r="AH173" s="67"/>
      <c r="AI173" s="67"/>
      <c r="AJ173" s="67"/>
      <c r="AK173" s="67"/>
      <c r="AL173" s="67"/>
      <c r="AM173" s="67"/>
      <c r="AN173" s="67"/>
      <c r="AO173" s="67"/>
      <c r="AP173" s="67"/>
      <c r="AQ173" s="67"/>
      <c r="AR173" s="67"/>
      <c r="AS173" s="67"/>
      <c r="AT173" s="67"/>
      <c r="AU173" s="67"/>
      <c r="AV173" s="67"/>
      <c r="AW173" s="67"/>
      <c r="AX173" s="67"/>
    </row>
    <row r="174" spans="1:50" x14ac:dyDescent="0.35">
      <c r="I174" t="s">
        <v>215</v>
      </c>
      <c r="J174" s="162">
        <v>3.445410538281414</v>
      </c>
      <c r="K174" s="162">
        <v>3.552960530512876</v>
      </c>
      <c r="L174" s="162">
        <v>3.557623794534817</v>
      </c>
      <c r="M174" s="162">
        <v>3.6574167666511097</v>
      </c>
      <c r="N174" s="162">
        <v>3.7730103482168418</v>
      </c>
      <c r="O174" s="162">
        <v>3.9041936799384982</v>
      </c>
      <c r="P174" s="162">
        <v>3.7276714473012422</v>
      </c>
      <c r="Q174" s="162">
        <v>4.0820974541717607</v>
      </c>
      <c r="R174" s="162">
        <v>4.2343877545793518</v>
      </c>
      <c r="S174" s="162">
        <v>4.0470713097720381</v>
      </c>
      <c r="T174" s="162">
        <v>3.8713082142267301</v>
      </c>
      <c r="U174" s="162">
        <v>4.1268967716383607</v>
      </c>
      <c r="V174" s="162">
        <v>4.0284253036172268</v>
      </c>
      <c r="W174" s="162">
        <v>4.0625317361781423</v>
      </c>
      <c r="X174" s="162">
        <v>4.0696442810612901</v>
      </c>
      <c r="Y174" s="162"/>
      <c r="Z174" s="162"/>
      <c r="AA174" s="162"/>
      <c r="AB174" s="162"/>
      <c r="AC174" s="162"/>
      <c r="AD174" s="162"/>
    </row>
    <row r="175" spans="1:50" x14ac:dyDescent="0.35">
      <c r="I175" t="s">
        <v>216</v>
      </c>
      <c r="J175" s="162"/>
      <c r="K175" s="162"/>
      <c r="L175" s="162"/>
      <c r="M175" s="162"/>
      <c r="N175" s="162"/>
      <c r="O175" s="162"/>
      <c r="P175" s="162"/>
      <c r="Q175" s="162"/>
      <c r="R175" s="162"/>
      <c r="S175" s="162"/>
      <c r="T175" s="162"/>
      <c r="U175" s="162"/>
      <c r="V175" s="162"/>
      <c r="W175" s="162"/>
      <c r="X175" s="162">
        <v>4.0310529541176239</v>
      </c>
      <c r="Y175" s="162">
        <v>3.9361863497899359</v>
      </c>
      <c r="Z175" s="162">
        <v>3.9154397266082004</v>
      </c>
      <c r="AA175" s="162">
        <v>3.9153450286393112</v>
      </c>
      <c r="AB175" s="162">
        <v>3.9146546283781709</v>
      </c>
      <c r="AC175" s="162">
        <v>3.9277250956029492</v>
      </c>
      <c r="AD175" s="162">
        <v>3.9392966560502001</v>
      </c>
    </row>
    <row r="177" spans="8:256" x14ac:dyDescent="0.35">
      <c r="H177" s="236" t="s">
        <v>352</v>
      </c>
    </row>
    <row r="178" spans="8:256" x14ac:dyDescent="0.35">
      <c r="J178" s="66">
        <v>40179</v>
      </c>
      <c r="K178" s="66">
        <v>40544</v>
      </c>
      <c r="L178" s="66">
        <v>40909</v>
      </c>
      <c r="M178" s="66">
        <v>41275</v>
      </c>
      <c r="N178" s="66">
        <v>41640</v>
      </c>
      <c r="O178" s="66">
        <v>42005</v>
      </c>
      <c r="P178" s="66">
        <v>42370</v>
      </c>
      <c r="Q178" s="66">
        <v>42736</v>
      </c>
      <c r="R178" s="66">
        <v>43101</v>
      </c>
      <c r="S178" s="66">
        <v>43466</v>
      </c>
      <c r="T178" s="66">
        <v>43831</v>
      </c>
      <c r="U178" s="66">
        <v>44197</v>
      </c>
      <c r="V178" s="66">
        <v>44562</v>
      </c>
      <c r="W178" s="66">
        <v>44927</v>
      </c>
      <c r="X178" s="66">
        <v>45292</v>
      </c>
      <c r="Y178" s="66">
        <v>45658</v>
      </c>
      <c r="Z178" s="66">
        <v>46023</v>
      </c>
      <c r="AA178" s="66">
        <v>46388</v>
      </c>
      <c r="AB178" s="66">
        <v>46753</v>
      </c>
      <c r="AC178" s="66">
        <v>47119</v>
      </c>
      <c r="AD178" s="66">
        <v>47484</v>
      </c>
      <c r="AE178" s="67"/>
      <c r="AF178" s="67"/>
      <c r="AG178" s="67"/>
      <c r="AH178" s="67"/>
      <c r="AI178" s="67"/>
      <c r="AJ178" s="67"/>
      <c r="AK178" s="67"/>
      <c r="AL178" s="67"/>
      <c r="AM178" s="67"/>
      <c r="AN178" s="67"/>
      <c r="AO178" s="67"/>
      <c r="AP178" s="67"/>
      <c r="AQ178" s="67"/>
      <c r="AR178" s="67"/>
      <c r="AS178" s="67"/>
      <c r="AT178" s="67"/>
      <c r="AU178" s="67"/>
      <c r="AV178" s="67"/>
      <c r="AW178" s="67"/>
      <c r="AX178" s="67"/>
    </row>
    <row r="179" spans="8:256" x14ac:dyDescent="0.35">
      <c r="I179" t="s">
        <v>215</v>
      </c>
      <c r="J179">
        <v>0</v>
      </c>
      <c r="K179">
        <v>0</v>
      </c>
      <c r="L179">
        <v>0</v>
      </c>
      <c r="M179">
        <v>0</v>
      </c>
      <c r="N179">
        <v>0</v>
      </c>
      <c r="O179">
        <v>0</v>
      </c>
      <c r="P179">
        <v>0</v>
      </c>
      <c r="Q179">
        <v>1E-4</v>
      </c>
      <c r="R179">
        <v>2.9999999999999997E-4</v>
      </c>
      <c r="S179">
        <v>5.0000000000000001E-4</v>
      </c>
      <c r="T179">
        <v>5.9999999999999995E-4</v>
      </c>
      <c r="U179">
        <v>8.9999999999999998E-4</v>
      </c>
      <c r="V179">
        <v>1.1000000000000001E-3</v>
      </c>
      <c r="W179">
        <v>1.1939040662967905E-3</v>
      </c>
      <c r="X179">
        <v>1.6000000000000001E-3</v>
      </c>
    </row>
    <row r="180" spans="8:256" x14ac:dyDescent="0.35">
      <c r="I180" t="s">
        <v>216</v>
      </c>
      <c r="J180" s="159"/>
      <c r="K180" s="159"/>
      <c r="L180" s="159"/>
      <c r="M180" s="159"/>
      <c r="N180" s="159"/>
      <c r="O180" s="159"/>
      <c r="P180" s="159"/>
      <c r="Q180" s="159"/>
      <c r="R180" s="159"/>
      <c r="S180" s="159"/>
      <c r="T180" s="159"/>
      <c r="U180" s="159"/>
      <c r="V180" s="159">
        <v>1.0516131746098514E-3</v>
      </c>
      <c r="W180" s="159">
        <v>1.2316955544919555E-3</v>
      </c>
      <c r="X180" s="159">
        <v>1.5541239535242987E-3</v>
      </c>
      <c r="Y180" s="159">
        <v>2.0586888478215759E-3</v>
      </c>
      <c r="Z180" s="159">
        <v>2.7518048168360537E-3</v>
      </c>
      <c r="AA180" s="159">
        <v>3.7777443134857556E-3</v>
      </c>
      <c r="AB180" s="159">
        <v>5.3191791142773491E-3</v>
      </c>
      <c r="AC180" s="159">
        <v>7.6420139351081329E-3</v>
      </c>
      <c r="AD180" s="159">
        <v>1.0851285366880566E-2</v>
      </c>
      <c r="AE180" s="159"/>
      <c r="AF180" s="159"/>
      <c r="AG180" s="159"/>
      <c r="AH180" s="159"/>
      <c r="AI180" s="159"/>
    </row>
    <row r="182" spans="8:256" x14ac:dyDescent="0.35">
      <c r="H182" s="236" t="s">
        <v>353</v>
      </c>
      <c r="J182" s="66">
        <v>40179</v>
      </c>
      <c r="K182" s="66">
        <v>40544</v>
      </c>
      <c r="L182" s="66">
        <v>40909</v>
      </c>
      <c r="M182" s="66">
        <v>41275</v>
      </c>
      <c r="N182" s="66">
        <v>41640</v>
      </c>
      <c r="O182" s="66">
        <v>42005</v>
      </c>
      <c r="P182" s="66">
        <v>42370</v>
      </c>
      <c r="Q182" s="66">
        <v>42736</v>
      </c>
      <c r="R182" s="66">
        <v>43101</v>
      </c>
      <c r="S182" s="66">
        <v>43466</v>
      </c>
      <c r="T182" s="66">
        <v>43831</v>
      </c>
      <c r="U182" s="66">
        <v>44197</v>
      </c>
      <c r="V182" s="66">
        <v>44562</v>
      </c>
      <c r="W182" s="66">
        <v>44927</v>
      </c>
      <c r="X182" s="66">
        <v>45292</v>
      </c>
      <c r="Y182" s="66">
        <v>45658</v>
      </c>
      <c r="Z182" s="66">
        <v>46023</v>
      </c>
      <c r="AA182" s="66">
        <v>46388</v>
      </c>
      <c r="AB182" s="66">
        <v>46753</v>
      </c>
      <c r="AC182" s="66">
        <v>47119</v>
      </c>
      <c r="AD182" s="66">
        <v>47484</v>
      </c>
      <c r="AE182" s="67"/>
      <c r="AF182" s="67"/>
      <c r="AG182" s="67"/>
      <c r="AH182" s="67"/>
      <c r="AI182" s="67"/>
    </row>
    <row r="183" spans="8:256" x14ac:dyDescent="0.35">
      <c r="I183" t="s">
        <v>215</v>
      </c>
      <c r="J183" s="162">
        <v>1091.1052610482059</v>
      </c>
      <c r="K183" s="162">
        <v>1118.6565581860211</v>
      </c>
      <c r="L183" s="162">
        <v>1122.337267814074</v>
      </c>
      <c r="M183" s="162">
        <v>1101.85553648479</v>
      </c>
      <c r="N183" s="162">
        <v>1112.052000435647</v>
      </c>
      <c r="O183" s="162">
        <v>1116.6018589977009</v>
      </c>
      <c r="P183" s="162">
        <v>1081.63566086939</v>
      </c>
      <c r="Q183" s="162">
        <v>1145.2961289267141</v>
      </c>
      <c r="R183" s="162">
        <v>1153.7695429384792</v>
      </c>
      <c r="S183" s="162">
        <v>1067.396957767897</v>
      </c>
      <c r="T183" s="162">
        <v>1062.66405235822</v>
      </c>
      <c r="U183" s="162">
        <v>1112.569085275539</v>
      </c>
      <c r="V183" s="162">
        <v>1096.334584629107</v>
      </c>
      <c r="W183" s="162">
        <v>1085.36435606297</v>
      </c>
      <c r="X183" s="162">
        <v>1075.6579115140401</v>
      </c>
      <c r="Y183" s="162"/>
      <c r="Z183" s="162"/>
      <c r="AA183" s="162"/>
      <c r="AB183" s="162"/>
      <c r="AC183" s="162"/>
      <c r="AD183" s="162"/>
      <c r="AE183" s="162"/>
      <c r="AF183" s="162"/>
      <c r="AG183" s="162"/>
      <c r="AH183" s="162"/>
      <c r="AI183" s="162"/>
    </row>
    <row r="184" spans="8:256" x14ac:dyDescent="0.35">
      <c r="I184" t="s">
        <v>216</v>
      </c>
      <c r="J184" s="162"/>
      <c r="K184" s="162"/>
      <c r="L184" s="162"/>
      <c r="M184" s="162"/>
      <c r="N184" s="162"/>
      <c r="O184" s="162"/>
      <c r="P184" s="162"/>
      <c r="Q184" s="162"/>
      <c r="R184" s="162"/>
      <c r="S184" s="162"/>
      <c r="T184" s="162"/>
      <c r="U184" s="162">
        <v>1111.3575019995428</v>
      </c>
      <c r="V184" s="162">
        <v>1090.0750434420831</v>
      </c>
      <c r="W184" s="162">
        <v>1074.4289859918322</v>
      </c>
      <c r="X184" s="162">
        <v>1048.4580970891507</v>
      </c>
      <c r="Y184" s="162">
        <v>1032.5224058197605</v>
      </c>
      <c r="Z184" s="162">
        <v>1015.7314426550304</v>
      </c>
      <c r="AA184" s="162">
        <v>1005.9114912182501</v>
      </c>
      <c r="AB184" s="162">
        <v>996.61577397075655</v>
      </c>
      <c r="AC184" s="162">
        <v>992.24571974396076</v>
      </c>
      <c r="AD184" s="162">
        <v>988.40524668700232</v>
      </c>
      <c r="AE184" s="162"/>
      <c r="AF184" s="162"/>
      <c r="AG184" s="162"/>
      <c r="AH184" s="162"/>
      <c r="AI184" s="162"/>
    </row>
    <row r="186" spans="8:256" x14ac:dyDescent="0.35">
      <c r="H186" s="236" t="s">
        <v>354</v>
      </c>
    </row>
    <row r="187" spans="8:256" x14ac:dyDescent="0.35">
      <c r="J187" s="163">
        <v>40025</v>
      </c>
      <c r="K187" s="163">
        <v>40056</v>
      </c>
      <c r="L187" s="163">
        <v>40086</v>
      </c>
      <c r="M187" s="163">
        <v>40117</v>
      </c>
      <c r="N187" s="163">
        <v>40147</v>
      </c>
      <c r="O187" s="163">
        <v>40178</v>
      </c>
      <c r="P187" s="163">
        <v>40209</v>
      </c>
      <c r="Q187" s="163">
        <v>40237</v>
      </c>
      <c r="R187" s="163">
        <v>40268</v>
      </c>
      <c r="S187" s="163">
        <v>40298</v>
      </c>
      <c r="T187" s="163">
        <v>40329</v>
      </c>
      <c r="U187" s="163">
        <v>40359</v>
      </c>
      <c r="V187" s="163">
        <v>40390</v>
      </c>
      <c r="W187" s="163">
        <v>40421</v>
      </c>
      <c r="X187" s="163">
        <v>40451</v>
      </c>
      <c r="Y187" s="163">
        <v>40482</v>
      </c>
      <c r="Z187" s="163">
        <v>40512</v>
      </c>
      <c r="AA187" s="163">
        <v>40543</v>
      </c>
      <c r="AB187" s="163">
        <v>40574</v>
      </c>
      <c r="AC187" s="163">
        <v>40602</v>
      </c>
      <c r="AD187" s="163">
        <v>40633</v>
      </c>
      <c r="AE187" s="163">
        <v>40663</v>
      </c>
      <c r="AF187" s="163">
        <v>40694</v>
      </c>
      <c r="AG187" s="163">
        <v>40724</v>
      </c>
      <c r="AH187" s="163">
        <v>40755</v>
      </c>
      <c r="AI187" s="163">
        <v>40786</v>
      </c>
      <c r="AJ187" s="163">
        <v>40816</v>
      </c>
      <c r="AK187" s="163">
        <v>40847</v>
      </c>
      <c r="AL187" s="163">
        <v>40877</v>
      </c>
      <c r="AM187" s="163">
        <v>40908</v>
      </c>
      <c r="AN187" s="163">
        <v>40939</v>
      </c>
      <c r="AO187" s="163">
        <v>40968</v>
      </c>
      <c r="AP187" s="163">
        <v>40999</v>
      </c>
      <c r="AQ187" s="163">
        <v>41029</v>
      </c>
      <c r="AR187" s="163">
        <v>41060</v>
      </c>
      <c r="AS187" s="163">
        <v>41090</v>
      </c>
      <c r="AT187" s="163">
        <v>41121</v>
      </c>
      <c r="AU187" s="163">
        <v>41152</v>
      </c>
      <c r="AV187" s="163">
        <v>41182</v>
      </c>
      <c r="AW187" s="163">
        <v>41213</v>
      </c>
      <c r="AX187" s="163">
        <v>41243</v>
      </c>
      <c r="AY187" s="163">
        <v>41274</v>
      </c>
      <c r="AZ187" s="163">
        <v>41305</v>
      </c>
      <c r="BA187" s="163">
        <v>41333</v>
      </c>
      <c r="BB187" s="163">
        <v>41364</v>
      </c>
      <c r="BC187" s="163">
        <v>41394</v>
      </c>
      <c r="BD187" s="163">
        <v>41425</v>
      </c>
      <c r="BE187" s="163">
        <v>41455</v>
      </c>
      <c r="BF187" s="163">
        <v>41486</v>
      </c>
      <c r="BG187" s="163">
        <v>41517</v>
      </c>
      <c r="BH187" s="163">
        <v>41547</v>
      </c>
      <c r="BI187" s="163">
        <v>41578</v>
      </c>
      <c r="BJ187" s="163">
        <v>41608</v>
      </c>
      <c r="BK187" s="163">
        <v>41639</v>
      </c>
      <c r="BL187" s="163">
        <v>41670</v>
      </c>
      <c r="BM187" s="163">
        <v>41698</v>
      </c>
      <c r="BN187" s="163">
        <v>41729</v>
      </c>
      <c r="BO187" s="163">
        <v>41759</v>
      </c>
      <c r="BP187" s="163">
        <v>41790</v>
      </c>
      <c r="BQ187" s="163">
        <v>41820</v>
      </c>
      <c r="BR187" s="163">
        <v>41851</v>
      </c>
      <c r="BS187" s="163">
        <v>41882</v>
      </c>
      <c r="BT187" s="163">
        <v>41912</v>
      </c>
      <c r="BU187" s="163">
        <v>41943</v>
      </c>
      <c r="BV187" s="163">
        <v>41973</v>
      </c>
      <c r="BW187" s="163">
        <v>42004</v>
      </c>
      <c r="BX187" s="163">
        <v>42035</v>
      </c>
      <c r="BY187" s="163">
        <v>42063</v>
      </c>
      <c r="BZ187" s="163">
        <v>42094</v>
      </c>
      <c r="CA187" s="163">
        <v>42124</v>
      </c>
      <c r="CB187" s="163">
        <v>42155</v>
      </c>
      <c r="CC187" s="163">
        <v>42185</v>
      </c>
      <c r="CD187" s="163">
        <v>42216</v>
      </c>
      <c r="CE187" s="163">
        <v>42247</v>
      </c>
      <c r="CF187" s="163">
        <v>42277</v>
      </c>
      <c r="CG187" s="163">
        <v>42308</v>
      </c>
      <c r="CH187" s="163">
        <v>42338</v>
      </c>
      <c r="CI187" s="163">
        <v>42369</v>
      </c>
      <c r="CJ187" s="163">
        <v>42400</v>
      </c>
      <c r="CK187" s="163">
        <v>42429</v>
      </c>
      <c r="CL187" s="163">
        <v>42460</v>
      </c>
      <c r="CM187" s="163">
        <v>42490</v>
      </c>
      <c r="CN187" s="163">
        <v>42521</v>
      </c>
      <c r="CO187" s="163">
        <v>42551</v>
      </c>
      <c r="CP187" s="163">
        <v>42582</v>
      </c>
      <c r="CQ187" s="163">
        <v>42613</v>
      </c>
      <c r="CR187" s="163">
        <v>42643</v>
      </c>
      <c r="CS187" s="163">
        <v>42674</v>
      </c>
      <c r="CT187" s="163">
        <v>42704</v>
      </c>
      <c r="CU187" s="163">
        <v>42735</v>
      </c>
      <c r="CV187" s="163">
        <v>42766</v>
      </c>
      <c r="CW187" s="163">
        <v>42794</v>
      </c>
      <c r="CX187" s="163">
        <v>42825</v>
      </c>
      <c r="CY187" s="163">
        <v>42855</v>
      </c>
      <c r="CZ187" s="163">
        <v>42886</v>
      </c>
      <c r="DA187" s="163">
        <v>42916</v>
      </c>
      <c r="DB187" s="163">
        <v>42947</v>
      </c>
      <c r="DC187" s="163">
        <v>42978</v>
      </c>
      <c r="DD187" s="163">
        <v>43008</v>
      </c>
      <c r="DE187" s="163">
        <v>43039</v>
      </c>
      <c r="DF187" s="163">
        <v>43069</v>
      </c>
      <c r="DG187" s="163">
        <v>43100</v>
      </c>
      <c r="DH187" s="163">
        <v>43131</v>
      </c>
      <c r="DI187" s="163">
        <v>43159</v>
      </c>
      <c r="DJ187" s="163">
        <v>43190</v>
      </c>
      <c r="DK187" s="163">
        <v>43220</v>
      </c>
      <c r="DL187" s="163">
        <v>43251</v>
      </c>
      <c r="DM187" s="163">
        <v>43281</v>
      </c>
      <c r="DN187" s="163">
        <v>43312</v>
      </c>
      <c r="DO187" s="163">
        <v>43343</v>
      </c>
      <c r="DP187" s="163">
        <v>43373</v>
      </c>
      <c r="DQ187" s="163">
        <v>43404</v>
      </c>
      <c r="DR187" s="163">
        <v>43434</v>
      </c>
      <c r="DS187" s="163">
        <v>43465</v>
      </c>
      <c r="DT187" s="163">
        <v>43496</v>
      </c>
      <c r="DU187" s="163">
        <v>43524</v>
      </c>
      <c r="DV187" s="163">
        <v>43555</v>
      </c>
      <c r="DW187" s="163">
        <v>43585</v>
      </c>
      <c r="DX187" s="163">
        <v>43616</v>
      </c>
      <c r="DY187" s="163">
        <v>43646</v>
      </c>
      <c r="DZ187" s="163">
        <v>43677</v>
      </c>
      <c r="EA187" s="163">
        <v>43708</v>
      </c>
      <c r="EB187" s="163">
        <v>43738</v>
      </c>
      <c r="EC187" s="163">
        <v>43769</v>
      </c>
      <c r="ED187" s="163">
        <v>43799</v>
      </c>
      <c r="EE187" s="163">
        <v>43830</v>
      </c>
      <c r="EF187" s="163">
        <v>43861</v>
      </c>
      <c r="EG187" s="163">
        <v>43890</v>
      </c>
      <c r="EH187" s="163">
        <v>43921</v>
      </c>
      <c r="EI187" s="163">
        <v>43951</v>
      </c>
      <c r="EJ187" s="163">
        <v>43982</v>
      </c>
      <c r="EK187" s="163">
        <v>44012</v>
      </c>
      <c r="EL187" s="163">
        <v>44043</v>
      </c>
      <c r="EM187" s="163">
        <v>44074</v>
      </c>
      <c r="EN187" s="163">
        <v>44104</v>
      </c>
      <c r="EO187" s="163">
        <v>44135</v>
      </c>
      <c r="EP187" s="163">
        <v>44165</v>
      </c>
      <c r="EQ187" s="163">
        <v>44196</v>
      </c>
      <c r="ER187" s="163">
        <v>44227</v>
      </c>
      <c r="ES187" s="163">
        <v>44255</v>
      </c>
      <c r="ET187" s="163">
        <v>44286</v>
      </c>
      <c r="EU187" s="163">
        <v>44316</v>
      </c>
      <c r="EV187" s="163">
        <v>44347</v>
      </c>
      <c r="EW187" s="163">
        <v>44377</v>
      </c>
      <c r="EX187" s="163">
        <v>44408</v>
      </c>
      <c r="EY187" s="163">
        <v>44439</v>
      </c>
      <c r="EZ187" s="163">
        <v>44469</v>
      </c>
      <c r="FA187" s="163">
        <v>44500</v>
      </c>
      <c r="FB187" s="163">
        <v>44530</v>
      </c>
      <c r="FC187" s="163">
        <v>44561</v>
      </c>
      <c r="FD187" s="163">
        <v>44592</v>
      </c>
      <c r="FE187" s="163">
        <v>44620</v>
      </c>
      <c r="FF187" s="163">
        <v>44651</v>
      </c>
      <c r="FG187" s="163">
        <v>44681</v>
      </c>
      <c r="FH187" s="163">
        <v>44712</v>
      </c>
      <c r="FI187" s="163">
        <v>44742</v>
      </c>
      <c r="FJ187" s="163">
        <v>44773</v>
      </c>
      <c r="FK187" s="163">
        <v>44804</v>
      </c>
      <c r="FL187" s="163">
        <v>44834</v>
      </c>
      <c r="FM187" s="163">
        <v>44865</v>
      </c>
      <c r="FN187" s="163">
        <v>44895</v>
      </c>
      <c r="FO187" s="163">
        <v>44926</v>
      </c>
      <c r="FP187" s="163">
        <v>44957</v>
      </c>
      <c r="FQ187" s="163">
        <v>44985</v>
      </c>
      <c r="FR187" s="163">
        <v>45016</v>
      </c>
      <c r="FS187" s="163">
        <v>45046</v>
      </c>
      <c r="FT187" s="163">
        <v>45077</v>
      </c>
      <c r="FU187" s="163">
        <v>45107</v>
      </c>
      <c r="FV187" s="163">
        <v>45138</v>
      </c>
      <c r="FW187" s="163">
        <v>45169</v>
      </c>
      <c r="FX187" s="163">
        <v>45199</v>
      </c>
      <c r="FY187" s="163">
        <v>45230</v>
      </c>
      <c r="FZ187" s="163">
        <v>45260</v>
      </c>
      <c r="GA187" s="163">
        <v>45291</v>
      </c>
      <c r="GB187" s="163">
        <v>45322</v>
      </c>
      <c r="GC187" s="163">
        <v>45351</v>
      </c>
      <c r="GD187" s="163">
        <v>45382</v>
      </c>
      <c r="GE187" s="163">
        <v>45412</v>
      </c>
      <c r="GF187" s="163">
        <v>45443</v>
      </c>
      <c r="GG187" s="163">
        <v>45473</v>
      </c>
      <c r="GH187" s="163">
        <v>45504</v>
      </c>
      <c r="GI187" s="163">
        <v>45535</v>
      </c>
      <c r="GJ187" s="163">
        <v>45565</v>
      </c>
      <c r="GK187" s="163">
        <v>45596</v>
      </c>
      <c r="GL187" s="163">
        <v>45626</v>
      </c>
      <c r="GM187" s="163">
        <v>45657</v>
      </c>
      <c r="GN187" s="163">
        <v>45688</v>
      </c>
      <c r="GO187" s="163">
        <v>45716</v>
      </c>
      <c r="GP187" s="163">
        <v>45747</v>
      </c>
      <c r="GQ187" s="163">
        <v>45777</v>
      </c>
      <c r="GR187" s="163">
        <v>45808</v>
      </c>
      <c r="GS187" s="163">
        <v>45838</v>
      </c>
      <c r="GT187" s="163">
        <v>45869</v>
      </c>
      <c r="GU187" s="163">
        <v>45900</v>
      </c>
      <c r="GV187" s="163">
        <v>45930</v>
      </c>
      <c r="GW187" s="163">
        <v>45961</v>
      </c>
      <c r="GX187" s="163">
        <v>45991</v>
      </c>
      <c r="GY187" s="163">
        <v>46022</v>
      </c>
      <c r="GZ187" s="163">
        <v>46053</v>
      </c>
      <c r="HA187" s="163">
        <v>46081</v>
      </c>
      <c r="HB187" s="163">
        <v>46112</v>
      </c>
      <c r="HC187" s="163">
        <v>46142</v>
      </c>
      <c r="HD187" s="163">
        <v>46173</v>
      </c>
      <c r="HE187" s="163">
        <v>46203</v>
      </c>
      <c r="HF187" s="163">
        <v>46234</v>
      </c>
      <c r="HG187" s="163">
        <v>46265</v>
      </c>
      <c r="HH187" s="163">
        <v>46295</v>
      </c>
      <c r="HI187" s="163">
        <v>46326</v>
      </c>
      <c r="HJ187" s="163">
        <v>46356</v>
      </c>
      <c r="HK187" s="163">
        <v>46387</v>
      </c>
      <c r="HL187" s="163">
        <v>46418</v>
      </c>
      <c r="HM187" s="163">
        <v>46446</v>
      </c>
      <c r="HN187" s="163">
        <v>46477</v>
      </c>
      <c r="HO187" s="163">
        <v>46507</v>
      </c>
      <c r="HP187" s="163">
        <v>46538</v>
      </c>
      <c r="HQ187" s="163">
        <v>46568</v>
      </c>
      <c r="HR187" s="163">
        <v>46599</v>
      </c>
      <c r="HS187" s="163">
        <v>46630</v>
      </c>
      <c r="HT187" s="163">
        <v>46660</v>
      </c>
      <c r="HU187" s="163">
        <v>46691</v>
      </c>
      <c r="HV187" s="163">
        <v>46721</v>
      </c>
      <c r="HW187" s="163">
        <v>46752</v>
      </c>
      <c r="HX187" s="163">
        <v>46783</v>
      </c>
      <c r="HY187" s="163">
        <v>46812</v>
      </c>
      <c r="HZ187" s="163">
        <v>46843</v>
      </c>
      <c r="IA187" s="163">
        <v>46873</v>
      </c>
      <c r="IB187" s="163">
        <v>46904</v>
      </c>
      <c r="IC187" s="163">
        <v>46934</v>
      </c>
      <c r="ID187" s="163">
        <v>46965</v>
      </c>
      <c r="IE187" s="163">
        <v>46996</v>
      </c>
      <c r="IF187" s="163">
        <v>47026</v>
      </c>
      <c r="IG187" s="163">
        <v>47057</v>
      </c>
      <c r="IH187" s="163">
        <v>47087</v>
      </c>
      <c r="II187" s="163">
        <v>47118</v>
      </c>
      <c r="IJ187" s="163">
        <v>47149</v>
      </c>
      <c r="IK187" s="163">
        <v>47177</v>
      </c>
      <c r="IL187" s="163">
        <v>47208</v>
      </c>
      <c r="IM187" s="163">
        <v>47238</v>
      </c>
      <c r="IN187" s="163">
        <v>47269</v>
      </c>
      <c r="IO187" s="163">
        <v>47299</v>
      </c>
      <c r="IP187" s="163">
        <v>47330</v>
      </c>
      <c r="IQ187" s="163">
        <v>47361</v>
      </c>
      <c r="IR187" s="163">
        <v>47391</v>
      </c>
      <c r="IS187" s="163">
        <v>47422</v>
      </c>
      <c r="IT187" s="163">
        <v>47452</v>
      </c>
      <c r="IU187" s="163">
        <v>47483</v>
      </c>
      <c r="IV187" s="163">
        <v>47514</v>
      </c>
    </row>
    <row r="188" spans="8:256" x14ac:dyDescent="0.35">
      <c r="I188" t="s">
        <v>215</v>
      </c>
      <c r="J188">
        <v>0</v>
      </c>
      <c r="K188">
        <v>0</v>
      </c>
      <c r="L188">
        <v>0</v>
      </c>
      <c r="M188">
        <v>0</v>
      </c>
      <c r="N188">
        <v>0</v>
      </c>
      <c r="O188">
        <v>0</v>
      </c>
      <c r="P188">
        <v>0</v>
      </c>
      <c r="Q188">
        <v>0</v>
      </c>
      <c r="R188">
        <v>0</v>
      </c>
      <c r="S188">
        <v>0</v>
      </c>
      <c r="T188">
        <v>0</v>
      </c>
      <c r="U188">
        <v>0</v>
      </c>
      <c r="V188">
        <v>0</v>
      </c>
      <c r="W188">
        <v>0</v>
      </c>
      <c r="X188">
        <v>0</v>
      </c>
      <c r="Y188">
        <v>0</v>
      </c>
      <c r="Z188">
        <v>0</v>
      </c>
      <c r="AA188">
        <v>0</v>
      </c>
      <c r="AB188">
        <v>0</v>
      </c>
      <c r="AC188">
        <v>0</v>
      </c>
      <c r="AD188">
        <v>0</v>
      </c>
      <c r="AE188">
        <v>0</v>
      </c>
      <c r="AF188">
        <v>0</v>
      </c>
      <c r="AG188">
        <v>0</v>
      </c>
      <c r="AH188">
        <v>0</v>
      </c>
      <c r="AI188">
        <v>0</v>
      </c>
      <c r="AJ188">
        <v>0</v>
      </c>
      <c r="AK188">
        <v>0</v>
      </c>
      <c r="AL188">
        <v>0</v>
      </c>
      <c r="AM188">
        <v>0</v>
      </c>
      <c r="AN188">
        <v>0</v>
      </c>
      <c r="AO188">
        <v>0</v>
      </c>
      <c r="AP188">
        <v>0</v>
      </c>
      <c r="AQ188">
        <v>0</v>
      </c>
      <c r="AR188">
        <v>0</v>
      </c>
      <c r="AS188">
        <v>0</v>
      </c>
      <c r="AT188">
        <v>0</v>
      </c>
      <c r="AU188">
        <v>0</v>
      </c>
      <c r="AV188">
        <v>0</v>
      </c>
      <c r="AW188">
        <v>0</v>
      </c>
      <c r="AX188">
        <v>0</v>
      </c>
      <c r="AY188">
        <v>0</v>
      </c>
      <c r="AZ188">
        <v>0</v>
      </c>
      <c r="BA188">
        <v>0</v>
      </c>
      <c r="BB188">
        <v>0</v>
      </c>
      <c r="BC188">
        <v>0</v>
      </c>
      <c r="BD188">
        <v>0</v>
      </c>
      <c r="BE188">
        <v>0</v>
      </c>
      <c r="BF188">
        <v>0</v>
      </c>
      <c r="BG188">
        <v>0</v>
      </c>
      <c r="BH188" s="219">
        <v>0</v>
      </c>
      <c r="BI188" s="219">
        <v>0</v>
      </c>
      <c r="BJ188" s="219">
        <v>0</v>
      </c>
      <c r="BK188" s="219">
        <v>0</v>
      </c>
      <c r="BL188" s="219">
        <v>0</v>
      </c>
      <c r="BM188" s="219">
        <v>0</v>
      </c>
      <c r="BN188" s="219">
        <v>0</v>
      </c>
      <c r="BO188" s="219">
        <v>0</v>
      </c>
      <c r="BP188" s="219">
        <v>0</v>
      </c>
      <c r="BQ188" s="219">
        <v>0</v>
      </c>
      <c r="BR188" s="219">
        <v>0</v>
      </c>
      <c r="BS188" s="219">
        <v>0</v>
      </c>
      <c r="BT188" s="219">
        <v>0</v>
      </c>
      <c r="BU188" s="219">
        <v>0</v>
      </c>
      <c r="BV188" s="219">
        <v>0</v>
      </c>
      <c r="BW188" s="219">
        <v>0</v>
      </c>
      <c r="BX188" s="219">
        <v>0</v>
      </c>
      <c r="BY188" s="219">
        <v>0</v>
      </c>
      <c r="BZ188" s="219">
        <v>0</v>
      </c>
      <c r="CA188" s="219">
        <v>0</v>
      </c>
      <c r="CB188" s="219">
        <v>0</v>
      </c>
      <c r="CC188" s="219">
        <v>0</v>
      </c>
      <c r="CD188" s="219">
        <v>0</v>
      </c>
      <c r="CE188" s="219">
        <v>0</v>
      </c>
      <c r="CF188" s="219">
        <v>0</v>
      </c>
      <c r="CG188" s="219">
        <v>0</v>
      </c>
      <c r="CH188" s="219">
        <v>0</v>
      </c>
      <c r="CI188" s="219">
        <v>0</v>
      </c>
      <c r="CJ188" s="219">
        <v>0</v>
      </c>
      <c r="CK188" s="219">
        <v>0</v>
      </c>
      <c r="CL188" s="219">
        <v>1.6977928692699499E-3</v>
      </c>
      <c r="CM188" s="219">
        <v>2.0325203252032501E-3</v>
      </c>
      <c r="CN188" s="219">
        <v>0</v>
      </c>
      <c r="CO188" s="219">
        <v>0</v>
      </c>
      <c r="CP188" s="219">
        <v>0</v>
      </c>
      <c r="CQ188" s="219">
        <v>0</v>
      </c>
      <c r="CR188" s="219">
        <v>1.39082058414465E-3</v>
      </c>
      <c r="CS188" s="219">
        <v>0</v>
      </c>
      <c r="CT188" s="219">
        <v>0</v>
      </c>
      <c r="CU188" s="219">
        <v>0</v>
      </c>
      <c r="CV188" s="219">
        <v>0</v>
      </c>
      <c r="CW188" s="219">
        <v>1.7361111111111099E-3</v>
      </c>
      <c r="CX188" s="219">
        <v>0</v>
      </c>
      <c r="CY188" s="219">
        <v>0</v>
      </c>
      <c r="CZ188" s="219">
        <v>1.2820512820512801E-3</v>
      </c>
      <c r="DA188" s="219">
        <v>0</v>
      </c>
      <c r="DB188" s="219">
        <v>1.3568521031207599E-3</v>
      </c>
      <c r="DC188" s="219">
        <v>0</v>
      </c>
      <c r="DD188" s="219">
        <v>0</v>
      </c>
      <c r="DE188" s="219">
        <v>0</v>
      </c>
      <c r="DF188" s="219">
        <v>2.6954177897574099E-3</v>
      </c>
      <c r="DG188" s="219">
        <v>1.50829562594269E-3</v>
      </c>
      <c r="DH188" s="219">
        <v>1.54320987654321E-3</v>
      </c>
      <c r="DI188" s="219">
        <v>3.2051282051282098E-3</v>
      </c>
      <c r="DJ188" s="219">
        <v>5.7306590257879602E-3</v>
      </c>
      <c r="DK188" s="219">
        <v>1.6129032258064501E-3</v>
      </c>
      <c r="DL188" s="219">
        <v>0</v>
      </c>
      <c r="DM188" s="219">
        <v>2.3446658851113702E-3</v>
      </c>
      <c r="DN188" s="219">
        <v>1.1428571428571401E-2</v>
      </c>
      <c r="DO188" s="219">
        <v>1.27314814814815E-2</v>
      </c>
      <c r="DP188" s="219">
        <v>2.4906600249065998E-3</v>
      </c>
      <c r="DQ188" s="219">
        <v>3.8961038961039E-3</v>
      </c>
      <c r="DR188" s="219">
        <v>1.2531328320802E-3</v>
      </c>
      <c r="DS188" s="219">
        <v>2.7829313543599299E-2</v>
      </c>
      <c r="DT188" s="219">
        <v>4.3290043290043299E-3</v>
      </c>
      <c r="DU188" s="219">
        <v>3.0075187969924801E-3</v>
      </c>
      <c r="DV188" s="219">
        <v>2.5773195876288698E-3</v>
      </c>
      <c r="DW188" s="219">
        <v>0</v>
      </c>
      <c r="DX188" s="219">
        <v>0</v>
      </c>
      <c r="DY188" s="219">
        <v>9.8846787479406895E-3</v>
      </c>
      <c r="DZ188" s="219">
        <v>2.7100271002710001E-3</v>
      </c>
      <c r="EA188" s="219">
        <v>8.2872928176795594E-3</v>
      </c>
      <c r="EB188" s="219">
        <v>1.17340286831812E-2</v>
      </c>
      <c r="EC188" s="219">
        <v>7.6824583866837402E-3</v>
      </c>
      <c r="ED188" s="219">
        <v>8.5106382978723406E-3</v>
      </c>
      <c r="EE188" s="219">
        <v>1.1650485436893201E-2</v>
      </c>
      <c r="EF188" s="219">
        <v>0</v>
      </c>
      <c r="EG188" s="219">
        <v>9.765625E-3</v>
      </c>
      <c r="EH188" s="219">
        <v>1.8450184501845001E-3</v>
      </c>
      <c r="EI188" s="219">
        <v>0</v>
      </c>
      <c r="EJ188" s="219">
        <v>3.3557046979865801E-3</v>
      </c>
      <c r="EK188" s="219">
        <v>0</v>
      </c>
      <c r="EL188" s="219">
        <v>7.9491255961844191E-3</v>
      </c>
      <c r="EM188" s="219">
        <v>6.5789473684210497E-3</v>
      </c>
      <c r="EN188" s="219">
        <v>1.4164305949008499E-3</v>
      </c>
      <c r="EO188" s="219">
        <v>1.2269938650306801E-2</v>
      </c>
      <c r="EP188" s="219">
        <v>6.2208398133748099E-3</v>
      </c>
      <c r="EQ188" s="219">
        <v>1.7973856209150301E-2</v>
      </c>
      <c r="ER188" s="219">
        <v>1.9305019305019299E-3</v>
      </c>
      <c r="ES188" s="219">
        <v>1.2216404886561999E-2</v>
      </c>
      <c r="ET188" s="219">
        <v>1.39049826187717E-2</v>
      </c>
      <c r="EU188" s="219">
        <v>7.2992700729926996E-3</v>
      </c>
      <c r="EV188" s="219">
        <v>7.0621468926553698E-3</v>
      </c>
      <c r="EW188" s="219">
        <v>1.6129032258064498E-2</v>
      </c>
      <c r="EX188" s="219">
        <v>1.39470013947001E-2</v>
      </c>
      <c r="EY188" s="219">
        <v>4.6610169491525397E-2</v>
      </c>
      <c r="EZ188" s="219">
        <v>9.7629009762901005E-3</v>
      </c>
      <c r="FA188" s="219">
        <v>4.5248868778280504E-3</v>
      </c>
      <c r="FB188" s="219">
        <v>2.1084337349397599E-2</v>
      </c>
      <c r="FC188" s="219">
        <v>9.9502487562189105E-3</v>
      </c>
      <c r="FD188" s="219">
        <v>2.4577572964669701E-2</v>
      </c>
      <c r="FE188" s="219">
        <v>6.0313630880579E-3</v>
      </c>
      <c r="FF188" s="219">
        <v>1.7738359201773801E-2</v>
      </c>
      <c r="FG188" s="219">
        <v>3.05810397553517E-3</v>
      </c>
      <c r="FH188" s="219">
        <v>1.4510278113663899E-2</v>
      </c>
      <c r="FI188" s="219">
        <v>1.1920529801324501E-2</v>
      </c>
      <c r="FJ188" s="219">
        <v>1.03896103896104E-2</v>
      </c>
      <c r="FK188" s="219">
        <v>3.4443168771527001E-3</v>
      </c>
      <c r="FL188" s="219">
        <v>1.8848167539267002E-2</v>
      </c>
      <c r="FM188" s="219">
        <v>2.6968716289104602E-2</v>
      </c>
      <c r="FN188" s="219">
        <v>2.4193548387096801E-2</v>
      </c>
      <c r="FO188" s="219">
        <v>8.9020771513353102E-3</v>
      </c>
      <c r="FP188" s="219">
        <v>1.8121911037891299E-2</v>
      </c>
      <c r="FQ188" s="219">
        <v>1.0596026490066199E-2</v>
      </c>
      <c r="FR188" s="219">
        <v>3.1645569620253199E-3</v>
      </c>
      <c r="FS188" s="219">
        <v>3.1796502384737698E-3</v>
      </c>
      <c r="FT188" s="219">
        <v>1.16279069767442E-2</v>
      </c>
      <c r="FU188" s="219">
        <v>2.6410564225690301E-2</v>
      </c>
      <c r="FV188" s="219">
        <v>3.2218091697645598E-2</v>
      </c>
      <c r="FW188" s="219">
        <v>2.80269058295964E-2</v>
      </c>
      <c r="FX188" s="219">
        <v>7.8563411896745202E-3</v>
      </c>
      <c r="FY188" s="219">
        <v>1.3126491646778E-2</v>
      </c>
      <c r="FZ188" s="219">
        <v>6.86947988223749E-3</v>
      </c>
      <c r="GA188" s="219">
        <v>1.08843537414966E-2</v>
      </c>
      <c r="GB188" s="219">
        <v>2.7713625866050799E-2</v>
      </c>
      <c r="GC188" s="219">
        <v>5.5214723926380403E-2</v>
      </c>
      <c r="GD188" s="219">
        <v>3.0674846625766899E-2</v>
      </c>
      <c r="GE188" s="219">
        <v>2.6610644257703101E-2</v>
      </c>
      <c r="GF188" s="219">
        <v>3.4739454094292799E-2</v>
      </c>
      <c r="GG188" s="219">
        <v>4.4285714285714303E-2</v>
      </c>
      <c r="GH188" s="219">
        <v>1.9971469329529201E-2</v>
      </c>
      <c r="GI188" s="219">
        <v>1.03896103896104E-2</v>
      </c>
      <c r="GJ188" s="219">
        <v>2.84495021337127E-3</v>
      </c>
      <c r="GK188" s="219">
        <v>3.7359900373599001E-3</v>
      </c>
      <c r="GL188" s="219">
        <v>7.9635949943117207E-3</v>
      </c>
      <c r="GM188" s="219">
        <v>6.3583815028901702E-2</v>
      </c>
      <c r="GN188" s="219">
        <v>2.96296296296296E-2</v>
      </c>
      <c r="GO188" s="219">
        <v>1.8367346938775501E-2</v>
      </c>
      <c r="GP188" s="219">
        <v>2.23463687150838E-2</v>
      </c>
      <c r="GQ188" s="219">
        <v>5.2845528455284597E-2</v>
      </c>
      <c r="GR188" s="219">
        <v>8.9820359281437098E-2</v>
      </c>
      <c r="GS188" s="219">
        <v>2.55402750491159E-2</v>
      </c>
      <c r="GT188" s="219">
        <v>5.7851239669421503E-2</v>
      </c>
      <c r="GU188" s="219">
        <v>6.5902578796561598E-2</v>
      </c>
      <c r="GV188" s="219">
        <v>5.4814814814814802E-2</v>
      </c>
      <c r="GW188" s="219">
        <v>4.0446304044630399E-2</v>
      </c>
      <c r="GX188" s="219">
        <v>1.78041543026706E-2</v>
      </c>
      <c r="GY188" s="219">
        <v>4.96688741721854E-2</v>
      </c>
      <c r="GZ188" s="219">
        <v>2.4844720496894401E-2</v>
      </c>
      <c r="HA188" s="219">
        <v>6.1302681992337203E-2</v>
      </c>
      <c r="HB188" s="219">
        <v>8.2802547770700605E-2</v>
      </c>
      <c r="HC188" s="219">
        <v>5.93220338983051E-2</v>
      </c>
      <c r="HD188" s="219"/>
      <c r="HE188" s="219"/>
      <c r="HF188" s="219"/>
      <c r="HG188" s="219"/>
      <c r="HH188" s="219"/>
      <c r="HI188" s="219"/>
      <c r="HJ188" s="219"/>
      <c r="HK188" s="219"/>
      <c r="HL188" s="219"/>
      <c r="HM188" s="219"/>
      <c r="HN188" s="219"/>
    </row>
    <row r="189" spans="8:256" x14ac:dyDescent="0.35">
      <c r="I189" t="s">
        <v>355</v>
      </c>
      <c r="BH189" s="219"/>
      <c r="BI189" s="219"/>
      <c r="BJ189" s="219"/>
      <c r="BK189" s="219"/>
      <c r="BL189" s="219"/>
      <c r="BM189" s="219"/>
      <c r="BN189" s="219"/>
      <c r="BO189" s="219"/>
      <c r="BP189" s="219"/>
      <c r="BQ189" s="219"/>
      <c r="BR189" s="219"/>
      <c r="BS189" s="219"/>
      <c r="BT189" s="219"/>
      <c r="BU189" s="219"/>
      <c r="BV189" s="219"/>
      <c r="BW189" s="219"/>
      <c r="BX189" s="219"/>
      <c r="BY189" s="219"/>
      <c r="BZ189" s="219"/>
      <c r="CA189" s="219"/>
      <c r="CB189" s="219"/>
      <c r="CC189" s="219"/>
      <c r="CD189" s="219"/>
      <c r="CE189" s="219"/>
      <c r="CF189" s="219"/>
      <c r="CG189" s="219"/>
      <c r="CH189" s="219"/>
      <c r="CI189" s="219"/>
      <c r="CJ189" s="219"/>
      <c r="CK189" s="219">
        <f>AVERAGE(BZ188:CK188)</f>
        <v>0</v>
      </c>
      <c r="CL189" s="219">
        <f t="shared" ref="CL189:EW189" si="0">AVERAGE(CA188:CL188)</f>
        <v>1.4148273910582915E-4</v>
      </c>
      <c r="CM189" s="219">
        <f t="shared" si="0"/>
        <v>3.1085943287276668E-4</v>
      </c>
      <c r="CN189" s="219">
        <f t="shared" si="0"/>
        <v>3.1085943287276668E-4</v>
      </c>
      <c r="CO189" s="219">
        <f t="shared" si="0"/>
        <v>3.1085943287276668E-4</v>
      </c>
      <c r="CP189" s="219">
        <f t="shared" si="0"/>
        <v>3.1085943287276668E-4</v>
      </c>
      <c r="CQ189" s="219">
        <f t="shared" si="0"/>
        <v>3.1085943287276668E-4</v>
      </c>
      <c r="CR189" s="219">
        <f t="shared" si="0"/>
        <v>4.2676114821815417E-4</v>
      </c>
      <c r="CS189" s="219">
        <f t="shared" si="0"/>
        <v>4.2676114821815417E-4</v>
      </c>
      <c r="CT189" s="219">
        <f t="shared" si="0"/>
        <v>4.2676114821815417E-4</v>
      </c>
      <c r="CU189" s="219">
        <f t="shared" si="0"/>
        <v>4.2676114821815417E-4</v>
      </c>
      <c r="CV189" s="219">
        <f t="shared" si="0"/>
        <v>4.2676114821815417E-4</v>
      </c>
      <c r="CW189" s="219">
        <f t="shared" si="0"/>
        <v>5.7143707414408003E-4</v>
      </c>
      <c r="CX189" s="219">
        <f t="shared" si="0"/>
        <v>4.2995433503825086E-4</v>
      </c>
      <c r="CY189" s="219">
        <f t="shared" si="0"/>
        <v>2.6057764127131335E-4</v>
      </c>
      <c r="CZ189" s="219">
        <f t="shared" si="0"/>
        <v>3.6741524810891997E-4</v>
      </c>
      <c r="DA189" s="219">
        <f t="shared" si="0"/>
        <v>3.6741524810891997E-4</v>
      </c>
      <c r="DB189" s="219">
        <f t="shared" si="0"/>
        <v>4.804862567023166E-4</v>
      </c>
      <c r="DC189" s="219">
        <f t="shared" si="0"/>
        <v>4.804862567023166E-4</v>
      </c>
      <c r="DD189" s="219">
        <f t="shared" si="0"/>
        <v>3.6458454135692916E-4</v>
      </c>
      <c r="DE189" s="219">
        <f t="shared" si="0"/>
        <v>3.6458454135692916E-4</v>
      </c>
      <c r="DF189" s="219">
        <f t="shared" si="0"/>
        <v>5.8920269050337999E-4</v>
      </c>
      <c r="DG189" s="219">
        <f t="shared" si="0"/>
        <v>7.1489399266527092E-4</v>
      </c>
      <c r="DH189" s="219">
        <f t="shared" si="0"/>
        <v>8.4349481571053837E-4</v>
      </c>
      <c r="DI189" s="219">
        <f t="shared" si="0"/>
        <v>9.6591290687863E-4</v>
      </c>
      <c r="DJ189" s="219">
        <f t="shared" si="0"/>
        <v>1.4434678256942935E-3</v>
      </c>
      <c r="DK189" s="219">
        <f t="shared" si="0"/>
        <v>1.5778764278448307E-3</v>
      </c>
      <c r="DL189" s="219">
        <f t="shared" si="0"/>
        <v>1.471038821007224E-3</v>
      </c>
      <c r="DM189" s="219">
        <f t="shared" si="0"/>
        <v>1.6664276447665048E-3</v>
      </c>
      <c r="DN189" s="219">
        <f t="shared" si="0"/>
        <v>2.5057375885540584E-3</v>
      </c>
      <c r="DO189" s="219">
        <f t="shared" si="0"/>
        <v>3.5666943786775165E-3</v>
      </c>
      <c r="DP189" s="219">
        <f t="shared" si="0"/>
        <v>3.7742493807530661E-3</v>
      </c>
      <c r="DQ189" s="219">
        <f t="shared" si="0"/>
        <v>4.0989247054283905E-3</v>
      </c>
      <c r="DR189" s="219">
        <f t="shared" si="0"/>
        <v>3.9787342922886241E-3</v>
      </c>
      <c r="DS189" s="219">
        <f t="shared" si="0"/>
        <v>6.1721524520933413E-3</v>
      </c>
      <c r="DT189" s="219">
        <f t="shared" si="0"/>
        <v>6.4043019897984353E-3</v>
      </c>
      <c r="DU189" s="219">
        <f t="shared" si="0"/>
        <v>6.3878345391204586E-3</v>
      </c>
      <c r="DV189" s="219">
        <f t="shared" si="0"/>
        <v>6.1250562526072002E-3</v>
      </c>
      <c r="DW189" s="219">
        <f t="shared" si="0"/>
        <v>5.9906476504566633E-3</v>
      </c>
      <c r="DX189" s="219">
        <f t="shared" si="0"/>
        <v>5.9906476504566633E-3</v>
      </c>
      <c r="DY189" s="219">
        <f t="shared" si="0"/>
        <v>6.6189820556924401E-3</v>
      </c>
      <c r="DZ189" s="219">
        <f t="shared" si="0"/>
        <v>5.8924366950007393E-3</v>
      </c>
      <c r="EA189" s="219">
        <f t="shared" si="0"/>
        <v>5.5220876396839111E-3</v>
      </c>
      <c r="EB189" s="219">
        <f t="shared" si="0"/>
        <v>6.2923683612067941E-3</v>
      </c>
      <c r="EC189" s="219">
        <f t="shared" si="0"/>
        <v>6.6078979020884471E-3</v>
      </c>
      <c r="ED189" s="219">
        <f t="shared" si="0"/>
        <v>7.2126900242377922E-3</v>
      </c>
      <c r="EE189" s="219">
        <f t="shared" si="0"/>
        <v>5.864454348678951E-3</v>
      </c>
      <c r="EF189" s="219">
        <f t="shared" si="0"/>
        <v>5.5037039879285909E-3</v>
      </c>
      <c r="EG189" s="219">
        <f t="shared" si="0"/>
        <v>6.0668795048458837E-3</v>
      </c>
      <c r="EH189" s="219">
        <f t="shared" si="0"/>
        <v>6.0058544100588529E-3</v>
      </c>
      <c r="EI189" s="219">
        <f t="shared" si="0"/>
        <v>6.0058544100588529E-3</v>
      </c>
      <c r="EJ189" s="219">
        <f t="shared" si="0"/>
        <v>6.2854964682244018E-3</v>
      </c>
      <c r="EK189" s="219">
        <f t="shared" si="0"/>
        <v>5.4617732392293434E-3</v>
      </c>
      <c r="EL189" s="219">
        <f t="shared" si="0"/>
        <v>5.8983647805554611E-3</v>
      </c>
      <c r="EM189" s="219">
        <f t="shared" si="0"/>
        <v>5.756002659783919E-3</v>
      </c>
      <c r="EN189" s="219">
        <f t="shared" si="0"/>
        <v>4.8962028190938905E-3</v>
      </c>
      <c r="EO189" s="219">
        <f t="shared" si="0"/>
        <v>5.2784928410624784E-3</v>
      </c>
      <c r="EP189" s="219">
        <f t="shared" si="0"/>
        <v>5.087676300687685E-3</v>
      </c>
      <c r="EQ189" s="219">
        <f t="shared" si="0"/>
        <v>5.6146238650424431E-3</v>
      </c>
      <c r="ER189" s="219">
        <f t="shared" si="0"/>
        <v>5.7754990259176039E-3</v>
      </c>
      <c r="ES189" s="219">
        <f t="shared" si="0"/>
        <v>5.9797306831311037E-3</v>
      </c>
      <c r="ET189" s="219">
        <f t="shared" si="0"/>
        <v>6.9847276971800364E-3</v>
      </c>
      <c r="EU189" s="219">
        <f t="shared" si="0"/>
        <v>7.5930002032627624E-3</v>
      </c>
      <c r="EV189" s="219">
        <f t="shared" si="0"/>
        <v>7.9018703861518276E-3</v>
      </c>
      <c r="EW189" s="219">
        <f t="shared" si="0"/>
        <v>9.2459564076572028E-3</v>
      </c>
      <c r="EX189" s="219">
        <f t="shared" ref="EX189:HI189" si="1">AVERAGE(EM188:EX188)</f>
        <v>9.7457793908668437E-3</v>
      </c>
      <c r="EY189" s="219">
        <f t="shared" si="1"/>
        <v>1.3081714567792205E-2</v>
      </c>
      <c r="EZ189" s="219">
        <f t="shared" si="1"/>
        <v>1.3777253766241308E-2</v>
      </c>
      <c r="FA189" s="219">
        <f t="shared" si="1"/>
        <v>1.3131832785201412E-2</v>
      </c>
      <c r="FB189" s="219">
        <f t="shared" si="1"/>
        <v>1.437045757986998E-2</v>
      </c>
      <c r="FC189" s="219">
        <f t="shared" si="1"/>
        <v>1.3701823625459028E-2</v>
      </c>
      <c r="FD189" s="219">
        <f t="shared" si="1"/>
        <v>1.558907954497301E-2</v>
      </c>
      <c r="FE189" s="219">
        <f t="shared" si="1"/>
        <v>1.5073659395097668E-2</v>
      </c>
      <c r="FF189" s="219">
        <f t="shared" si="1"/>
        <v>1.5393107443681178E-2</v>
      </c>
      <c r="FG189" s="219">
        <f t="shared" si="1"/>
        <v>1.5039676935559715E-2</v>
      </c>
      <c r="FH189" s="219">
        <f t="shared" si="1"/>
        <v>1.5660354537310427E-2</v>
      </c>
      <c r="FI189" s="219">
        <f t="shared" si="1"/>
        <v>1.5309645999248762E-2</v>
      </c>
      <c r="FJ189" s="219">
        <f t="shared" si="1"/>
        <v>1.5013196748824618E-2</v>
      </c>
      <c r="FK189" s="219">
        <f t="shared" si="1"/>
        <v>1.1416042364293562E-2</v>
      </c>
      <c r="FL189" s="219">
        <f t="shared" si="1"/>
        <v>1.21731479112083E-2</v>
      </c>
      <c r="FM189" s="219">
        <f t="shared" si="1"/>
        <v>1.4043467028814684E-2</v>
      </c>
      <c r="FN189" s="219">
        <f t="shared" si="1"/>
        <v>1.4302567948622951E-2</v>
      </c>
      <c r="FO189" s="219">
        <f t="shared" si="1"/>
        <v>1.421522031488265E-2</v>
      </c>
      <c r="FP189" s="219">
        <f t="shared" si="1"/>
        <v>1.3677248487651115E-2</v>
      </c>
      <c r="FQ189" s="219">
        <f t="shared" si="1"/>
        <v>1.4057637104485141E-2</v>
      </c>
      <c r="FR189" s="219">
        <f t="shared" si="1"/>
        <v>1.2843153584506101E-2</v>
      </c>
      <c r="FS189" s="219">
        <f t="shared" si="1"/>
        <v>1.2853282439750984E-2</v>
      </c>
      <c r="FT189" s="219">
        <f t="shared" si="1"/>
        <v>1.2613084845007677E-2</v>
      </c>
      <c r="FU189" s="219">
        <f t="shared" si="1"/>
        <v>1.3820587713704827E-2</v>
      </c>
      <c r="FV189" s="219">
        <f t="shared" si="1"/>
        <v>1.5639627822707763E-2</v>
      </c>
      <c r="FW189" s="219">
        <f t="shared" si="1"/>
        <v>1.7688176902078068E-2</v>
      </c>
      <c r="FX189" s="219">
        <f t="shared" si="1"/>
        <v>1.6772191372945361E-2</v>
      </c>
      <c r="FY189" s="219">
        <f t="shared" si="1"/>
        <v>1.5618672652751476E-2</v>
      </c>
      <c r="FZ189" s="219">
        <f t="shared" si="1"/>
        <v>1.4175000277346535E-2</v>
      </c>
      <c r="GA189" s="219">
        <f t="shared" si="1"/>
        <v>1.4340189993193309E-2</v>
      </c>
      <c r="GB189" s="219">
        <f t="shared" si="1"/>
        <v>1.51394995622066E-2</v>
      </c>
      <c r="GC189" s="219">
        <f t="shared" si="1"/>
        <v>1.8857724348566116E-2</v>
      </c>
      <c r="GD189" s="219">
        <f t="shared" si="1"/>
        <v>2.115024848721125E-2</v>
      </c>
      <c r="GE189" s="219">
        <f t="shared" si="1"/>
        <v>2.3102831322147025E-2</v>
      </c>
      <c r="GF189" s="219">
        <f t="shared" si="1"/>
        <v>2.5028793581942741E-2</v>
      </c>
      <c r="GG189" s="219">
        <f t="shared" si="1"/>
        <v>2.6518389420278076E-2</v>
      </c>
      <c r="GH189" s="219">
        <f t="shared" si="1"/>
        <v>2.5497837556268374E-2</v>
      </c>
      <c r="GI189" s="219">
        <f t="shared" si="1"/>
        <v>2.402806293626954E-2</v>
      </c>
      <c r="GJ189" s="219">
        <f t="shared" si="1"/>
        <v>2.3610447021577604E-2</v>
      </c>
      <c r="GK189" s="219">
        <f t="shared" si="1"/>
        <v>2.2827905220792765E-2</v>
      </c>
      <c r="GL189" s="219">
        <f t="shared" si="1"/>
        <v>2.2919081480132285E-2</v>
      </c>
      <c r="GM189" s="219">
        <f t="shared" si="1"/>
        <v>2.7310703254082708E-2</v>
      </c>
      <c r="GN189" s="219">
        <f t="shared" si="1"/>
        <v>2.7470370234380943E-2</v>
      </c>
      <c r="GO189" s="219">
        <f t="shared" si="1"/>
        <v>2.4399755485413867E-2</v>
      </c>
      <c r="GP189" s="219">
        <f t="shared" si="1"/>
        <v>2.3705715659523605E-2</v>
      </c>
      <c r="GQ189" s="219">
        <f t="shared" si="1"/>
        <v>2.5891956009322068E-2</v>
      </c>
      <c r="GR189" s="219">
        <f t="shared" si="1"/>
        <v>3.0482031441584095E-2</v>
      </c>
      <c r="GS189" s="219">
        <f t="shared" si="1"/>
        <v>2.8919911505200888E-2</v>
      </c>
      <c r="GT189" s="219">
        <f t="shared" si="1"/>
        <v>3.207655903352525E-2</v>
      </c>
      <c r="GU189" s="219">
        <f t="shared" si="1"/>
        <v>3.6702639734104515E-2</v>
      </c>
      <c r="GV189" s="219">
        <f t="shared" si="1"/>
        <v>4.103346178422481E-2</v>
      </c>
      <c r="GW189" s="219">
        <f t="shared" si="1"/>
        <v>4.4092654618164022E-2</v>
      </c>
      <c r="GX189" s="219">
        <f t="shared" si="1"/>
        <v>4.4912701227193923E-2</v>
      </c>
      <c r="GY189" s="219">
        <f t="shared" si="1"/>
        <v>4.3753122822467565E-2</v>
      </c>
      <c r="GZ189" s="219">
        <f t="shared" si="1"/>
        <v>4.3354380394739635E-2</v>
      </c>
      <c r="HA189" s="219">
        <f t="shared" si="1"/>
        <v>4.6932324982536446E-2</v>
      </c>
      <c r="HB189" s="219">
        <f t="shared" si="1"/>
        <v>5.1970339903837849E-2</v>
      </c>
      <c r="HC189" s="219">
        <f t="shared" si="1"/>
        <v>5.2510048690756213E-2</v>
      </c>
      <c r="HD189" s="219">
        <f t="shared" si="1"/>
        <v>4.9118202273421591E-2</v>
      </c>
      <c r="HE189" s="219">
        <f t="shared" si="1"/>
        <v>5.1475994995852162E-2</v>
      </c>
      <c r="HF189" s="219">
        <f t="shared" si="1"/>
        <v>5.0767634476566674E-2</v>
      </c>
      <c r="HG189" s="219">
        <f t="shared" si="1"/>
        <v>4.8875766436567311E-2</v>
      </c>
      <c r="HH189" s="219">
        <f t="shared" si="1"/>
        <v>4.8027330953960536E-2</v>
      </c>
      <c r="HI189" s="219">
        <f t="shared" si="1"/>
        <v>4.9290835438848886E-2</v>
      </c>
      <c r="HJ189" s="219">
        <f t="shared" ref="HJ189:HN189" si="2">AVERAGE(GY188:HJ188)</f>
        <v>5.558817166608454E-2</v>
      </c>
      <c r="HK189" s="219">
        <f t="shared" si="2"/>
        <v>5.7067996039559324E-2</v>
      </c>
      <c r="HL189" s="219">
        <f t="shared" si="2"/>
        <v>6.7809087887114303E-2</v>
      </c>
      <c r="HM189" s="219">
        <f t="shared" si="2"/>
        <v>7.1062290834502856E-2</v>
      </c>
      <c r="HN189" s="219">
        <f t="shared" si="2"/>
        <v>5.93220338983051E-2</v>
      </c>
    </row>
    <row r="191" spans="8:256" x14ac:dyDescent="0.35">
      <c r="H191" s="236" t="s">
        <v>356</v>
      </c>
    </row>
    <row r="192" spans="8:256" x14ac:dyDescent="0.35">
      <c r="J192" s="66">
        <v>40179</v>
      </c>
      <c r="K192" s="66">
        <v>40544</v>
      </c>
      <c r="L192" s="66">
        <v>40909</v>
      </c>
      <c r="M192" s="66">
        <v>41275</v>
      </c>
      <c r="N192" s="66">
        <v>41640</v>
      </c>
      <c r="O192" s="66">
        <v>42005</v>
      </c>
      <c r="P192" s="66">
        <v>42370</v>
      </c>
      <c r="Q192" s="66">
        <v>42736</v>
      </c>
      <c r="R192" s="66">
        <v>43101</v>
      </c>
      <c r="S192" s="66">
        <v>43466</v>
      </c>
      <c r="T192" s="66">
        <v>43831</v>
      </c>
      <c r="U192" s="66">
        <v>44197</v>
      </c>
      <c r="V192" s="66">
        <v>44562</v>
      </c>
      <c r="W192" s="66">
        <v>44927</v>
      </c>
      <c r="X192" s="66">
        <v>45292</v>
      </c>
      <c r="Y192" s="66">
        <v>45658</v>
      </c>
      <c r="Z192" s="66">
        <v>46023</v>
      </c>
      <c r="AA192" s="66">
        <v>46388</v>
      </c>
      <c r="AB192" s="66">
        <v>46753</v>
      </c>
      <c r="AC192" s="66">
        <v>47119</v>
      </c>
      <c r="AD192" s="66">
        <v>47484</v>
      </c>
    </row>
    <row r="193" spans="8:30" x14ac:dyDescent="0.35">
      <c r="I193" t="s">
        <v>215</v>
      </c>
      <c r="J193" s="162">
        <v>21265</v>
      </c>
      <c r="K193" s="162">
        <v>21568</v>
      </c>
      <c r="L193" s="162">
        <v>21754</v>
      </c>
      <c r="M193" s="162">
        <v>21773</v>
      </c>
      <c r="N193" s="162">
        <v>23746</v>
      </c>
      <c r="O193" s="162">
        <v>23078</v>
      </c>
      <c r="P193" s="162">
        <v>23349</v>
      </c>
      <c r="Q193" s="162">
        <v>24994</v>
      </c>
      <c r="R193" s="162">
        <v>25432</v>
      </c>
      <c r="S193" s="162">
        <v>25491</v>
      </c>
      <c r="T193" s="162">
        <v>25641</v>
      </c>
      <c r="U193" s="162">
        <v>27304</v>
      </c>
      <c r="V193" s="162">
        <v>27597</v>
      </c>
      <c r="W193" s="162">
        <v>25939</v>
      </c>
      <c r="X193" s="162">
        <v>24338</v>
      </c>
      <c r="Y193" s="162"/>
      <c r="Z193" s="162"/>
      <c r="AA193" s="162"/>
      <c r="AB193" s="162"/>
      <c r="AC193" s="162"/>
      <c r="AD193" s="162"/>
    </row>
    <row r="194" spans="8:30" x14ac:dyDescent="0.35">
      <c r="I194" t="s">
        <v>216</v>
      </c>
      <c r="J194" s="162"/>
      <c r="K194" s="162"/>
      <c r="L194" s="162"/>
      <c r="M194" s="162"/>
      <c r="N194" s="162"/>
      <c r="O194" s="162"/>
      <c r="P194" s="162"/>
      <c r="Q194" s="162"/>
      <c r="R194" s="162"/>
      <c r="S194" s="162"/>
      <c r="T194" s="162"/>
      <c r="U194" s="162"/>
      <c r="V194" s="162">
        <v>24725.160258804834</v>
      </c>
      <c r="W194" s="162">
        <v>25262.965769126542</v>
      </c>
      <c r="X194" s="162">
        <v>25550.240343597216</v>
      </c>
      <c r="Y194" s="162">
        <v>25837.514918067893</v>
      </c>
      <c r="Z194" s="162">
        <v>26124.789492538566</v>
      </c>
      <c r="AA194" s="162">
        <v>26412.06406700924</v>
      </c>
      <c r="AB194" s="162">
        <v>26699.338641479924</v>
      </c>
      <c r="AC194" s="162">
        <v>26986.613215950598</v>
      </c>
      <c r="AD194" s="162">
        <v>27273.887790421275</v>
      </c>
    </row>
    <row r="196" spans="8:30" x14ac:dyDescent="0.35">
      <c r="H196" s="236" t="s">
        <v>357</v>
      </c>
    </row>
    <row r="197" spans="8:30" x14ac:dyDescent="0.35">
      <c r="J197" s="66">
        <v>40179</v>
      </c>
      <c r="K197" s="66">
        <v>40544</v>
      </c>
      <c r="L197" s="66">
        <v>40909</v>
      </c>
      <c r="M197" s="66">
        <v>41275</v>
      </c>
      <c r="N197" s="66">
        <v>41640</v>
      </c>
      <c r="O197" s="66">
        <v>42005</v>
      </c>
      <c r="P197" s="66">
        <v>42370</v>
      </c>
      <c r="Q197" s="66">
        <v>42736</v>
      </c>
      <c r="R197" s="66">
        <v>43101</v>
      </c>
      <c r="S197" s="66">
        <v>43466</v>
      </c>
      <c r="T197" s="66">
        <v>43831</v>
      </c>
      <c r="U197" s="66">
        <v>44197</v>
      </c>
      <c r="V197" s="66">
        <v>44562</v>
      </c>
      <c r="W197" s="66">
        <v>44927</v>
      </c>
      <c r="X197" s="66">
        <v>45292</v>
      </c>
      <c r="Y197" s="66">
        <v>45658</v>
      </c>
      <c r="Z197" s="66">
        <v>46023</v>
      </c>
      <c r="AA197" s="66">
        <v>46388</v>
      </c>
      <c r="AB197" s="66">
        <v>46753</v>
      </c>
      <c r="AC197" s="66">
        <v>47119</v>
      </c>
      <c r="AD197" s="66">
        <v>47484</v>
      </c>
    </row>
    <row r="198" spans="8:30" x14ac:dyDescent="0.35">
      <c r="I198" t="s">
        <v>215</v>
      </c>
      <c r="L198" s="162">
        <v>4767.8999999999996</v>
      </c>
      <c r="M198" s="162">
        <v>4679</v>
      </c>
      <c r="N198" s="162">
        <v>4492.5</v>
      </c>
      <c r="O198" s="162">
        <v>4348.5</v>
      </c>
      <c r="P198" s="162">
        <v>4189.6000000000004</v>
      </c>
      <c r="Q198" s="162">
        <v>3618.5</v>
      </c>
      <c r="R198" s="162">
        <v>4217.1000000000004</v>
      </c>
      <c r="S198" s="162">
        <v>4544.8</v>
      </c>
      <c r="T198" s="162">
        <v>4131.3999999999996</v>
      </c>
      <c r="U198" s="162">
        <v>4444</v>
      </c>
      <c r="V198" s="162">
        <v>4295.3999999999996</v>
      </c>
      <c r="W198" s="162">
        <v>3823.5</v>
      </c>
      <c r="X198" s="162">
        <v>3578.7</v>
      </c>
      <c r="Y198" s="162">
        <v>3637</v>
      </c>
    </row>
    <row r="200" spans="8:30" x14ac:dyDescent="0.35">
      <c r="H200" s="236" t="s">
        <v>358</v>
      </c>
    </row>
    <row r="201" spans="8:30" x14ac:dyDescent="0.35">
      <c r="J201" s="66">
        <v>40179</v>
      </c>
      <c r="K201" s="66">
        <v>40544</v>
      </c>
      <c r="L201" s="66">
        <v>40909</v>
      </c>
      <c r="M201" s="66">
        <v>41275</v>
      </c>
      <c r="N201" s="66">
        <v>41640</v>
      </c>
      <c r="O201" s="66">
        <v>42005</v>
      </c>
      <c r="P201" s="66">
        <v>42370</v>
      </c>
      <c r="Q201" s="66">
        <v>42736</v>
      </c>
      <c r="R201" s="66">
        <v>43101</v>
      </c>
      <c r="S201" s="66">
        <v>43466</v>
      </c>
      <c r="T201" s="66">
        <v>43831</v>
      </c>
      <c r="U201" s="66">
        <v>44197</v>
      </c>
      <c r="V201" s="66">
        <v>44562</v>
      </c>
      <c r="W201" s="66">
        <v>44927</v>
      </c>
      <c r="X201" s="66">
        <v>45292</v>
      </c>
      <c r="Y201" s="66">
        <v>45658</v>
      </c>
      <c r="Z201" s="66">
        <v>46023</v>
      </c>
      <c r="AA201" s="66">
        <v>46388</v>
      </c>
      <c r="AB201" s="66">
        <v>46753</v>
      </c>
      <c r="AC201" s="66">
        <v>47119</v>
      </c>
      <c r="AD201" s="66">
        <v>47484</v>
      </c>
    </row>
    <row r="202" spans="8:30" x14ac:dyDescent="0.35">
      <c r="I202" t="s">
        <v>215</v>
      </c>
      <c r="J202" s="161">
        <v>141.53660364260821</v>
      </c>
      <c r="K202" s="161">
        <v>143.207287673915</v>
      </c>
      <c r="L202" s="161">
        <v>142.1188886625641</v>
      </c>
      <c r="M202" s="161">
        <v>142.5311847768086</v>
      </c>
      <c r="N202" s="161">
        <v>136.61444303914499</v>
      </c>
      <c r="O202" s="161">
        <v>144.177759227884</v>
      </c>
      <c r="P202" s="161">
        <v>142.01090792884418</v>
      </c>
      <c r="Q202" s="161">
        <v>147.57074697922079</v>
      </c>
      <c r="R202" s="161">
        <v>150.85392952599591</v>
      </c>
      <c r="S202" s="161">
        <v>140.2422546521953</v>
      </c>
      <c r="T202" s="161">
        <v>135.4166000197977</v>
      </c>
      <c r="U202" s="161">
        <v>137.9684543631802</v>
      </c>
      <c r="V202" s="161">
        <v>136.61623652250751</v>
      </c>
      <c r="W202" s="161">
        <v>146.87938823947118</v>
      </c>
      <c r="X202" s="161">
        <v>156.90120342355172</v>
      </c>
    </row>
    <row r="215" spans="1:30" s="17" customFormat="1" x14ac:dyDescent="0.35">
      <c r="A215" s="16" t="s">
        <v>81</v>
      </c>
      <c r="B215" s="15" t="s">
        <v>359</v>
      </c>
      <c r="H215" s="234"/>
    </row>
    <row r="217" spans="1:30" x14ac:dyDescent="0.35">
      <c r="H217" s="236" t="s">
        <v>360</v>
      </c>
      <c r="J217" s="66">
        <v>40179</v>
      </c>
      <c r="K217" s="66">
        <v>40544</v>
      </c>
      <c r="L217" s="66">
        <v>40909</v>
      </c>
      <c r="M217" s="66">
        <v>41275</v>
      </c>
      <c r="N217" s="66">
        <v>41640</v>
      </c>
      <c r="O217" s="66">
        <v>42005</v>
      </c>
      <c r="P217" s="66">
        <v>42370</v>
      </c>
      <c r="Q217" s="66">
        <v>42736</v>
      </c>
      <c r="R217" s="66">
        <v>43101</v>
      </c>
      <c r="S217" s="66">
        <v>43466</v>
      </c>
      <c r="T217" s="66">
        <v>43831</v>
      </c>
      <c r="U217" s="66">
        <v>44197</v>
      </c>
      <c r="V217" s="66">
        <v>44562</v>
      </c>
      <c r="W217" s="66">
        <v>44927</v>
      </c>
      <c r="X217" s="66">
        <v>45292</v>
      </c>
      <c r="Y217" s="66">
        <v>45658</v>
      </c>
      <c r="Z217" s="66">
        <v>46023</v>
      </c>
      <c r="AA217" s="66">
        <v>46388</v>
      </c>
      <c r="AB217" s="66">
        <v>46753</v>
      </c>
      <c r="AC217" s="66">
        <v>47119</v>
      </c>
      <c r="AD217" s="66">
        <v>47484</v>
      </c>
    </row>
    <row r="218" spans="1:30" x14ac:dyDescent="0.35">
      <c r="I218" t="s">
        <v>215</v>
      </c>
      <c r="J218" s="161">
        <v>0.96388411066490876</v>
      </c>
      <c r="K218" s="161">
        <v>0.98832040891665662</v>
      </c>
      <c r="L218" s="161">
        <v>0.81978496580547777</v>
      </c>
      <c r="M218" s="161">
        <v>0.86282467250827</v>
      </c>
      <c r="N218" s="161">
        <v>0.81738415400675501</v>
      </c>
      <c r="O218" s="161">
        <v>0.85563061889544167</v>
      </c>
      <c r="P218" s="161">
        <v>0.9254983707579082</v>
      </c>
      <c r="Q218" s="161">
        <v>0.99586406511407932</v>
      </c>
      <c r="R218" s="161">
        <v>1.0780206784097528</v>
      </c>
      <c r="S218" s="161">
        <v>1.0241488650473418</v>
      </c>
      <c r="T218" s="161">
        <v>0.70912593875709762</v>
      </c>
      <c r="U218" s="161">
        <v>0.82383608642477602</v>
      </c>
      <c r="V218" s="161">
        <v>0.84214559759563734</v>
      </c>
      <c r="W218" s="161">
        <v>0.92204139351262815</v>
      </c>
      <c r="X218" s="161">
        <v>0.90783011058350527</v>
      </c>
    </row>
    <row r="220" spans="1:30" x14ac:dyDescent="0.35">
      <c r="H220" s="236" t="s">
        <v>361</v>
      </c>
      <c r="J220" s="67"/>
      <c r="K220" s="67"/>
      <c r="L220" s="67"/>
      <c r="M220" s="67"/>
      <c r="N220" s="67"/>
      <c r="O220" s="67"/>
      <c r="P220" s="67"/>
      <c r="Q220" s="67"/>
      <c r="R220" s="67"/>
      <c r="S220" s="67"/>
      <c r="T220" s="67"/>
      <c r="U220" s="67"/>
      <c r="V220" s="67"/>
      <c r="W220" s="67"/>
      <c r="X220" s="67"/>
      <c r="Y220" s="67"/>
      <c r="Z220" s="67"/>
      <c r="AA220" s="67"/>
      <c r="AB220" s="67"/>
      <c r="AC220" s="67"/>
      <c r="AD220" s="67"/>
    </row>
    <row r="221" spans="1:30" x14ac:dyDescent="0.35">
      <c r="I221" t="s">
        <v>215</v>
      </c>
      <c r="N221" s="162">
        <v>369678.89</v>
      </c>
      <c r="O221" s="162">
        <v>348917.21</v>
      </c>
      <c r="P221" s="162">
        <v>366020.63</v>
      </c>
      <c r="Q221" s="162">
        <v>373444.43</v>
      </c>
      <c r="R221" s="162">
        <v>367776.94</v>
      </c>
      <c r="S221" s="162">
        <v>354831.1</v>
      </c>
      <c r="T221" s="162">
        <v>219509.57</v>
      </c>
      <c r="U221" s="162">
        <v>231843.68</v>
      </c>
      <c r="V221" s="162">
        <v>304380.25</v>
      </c>
      <c r="W221" s="162">
        <v>372944.24</v>
      </c>
      <c r="X221" s="162">
        <v>364557.62</v>
      </c>
      <c r="Y221" s="162">
        <v>378439.1</v>
      </c>
    </row>
    <row r="228" spans="1:30" s="17" customFormat="1" x14ac:dyDescent="0.35">
      <c r="A228" s="16" t="s">
        <v>102</v>
      </c>
      <c r="B228" s="16" t="s">
        <v>369</v>
      </c>
      <c r="H228" s="234"/>
    </row>
    <row r="230" spans="1:30" x14ac:dyDescent="0.35">
      <c r="H230" s="236" t="s">
        <v>370</v>
      </c>
      <c r="J230" s="66">
        <v>40179</v>
      </c>
      <c r="K230" s="66">
        <v>40544</v>
      </c>
      <c r="L230" s="66">
        <v>40909</v>
      </c>
      <c r="M230" s="66">
        <v>41275</v>
      </c>
      <c r="N230" s="66">
        <v>41640</v>
      </c>
      <c r="O230" s="66">
        <v>42005</v>
      </c>
      <c r="P230" s="66">
        <v>42370</v>
      </c>
      <c r="Q230" s="66">
        <v>42736</v>
      </c>
      <c r="R230" s="66">
        <v>43101</v>
      </c>
      <c r="S230" s="66">
        <v>43466</v>
      </c>
      <c r="T230" s="66">
        <v>43831</v>
      </c>
      <c r="U230" s="66">
        <v>44197</v>
      </c>
      <c r="V230" s="66">
        <v>44562</v>
      </c>
      <c r="W230" s="66">
        <v>44927</v>
      </c>
      <c r="X230" s="66">
        <v>45292</v>
      </c>
      <c r="Y230" s="66">
        <v>45658</v>
      </c>
      <c r="Z230" s="66">
        <v>46023</v>
      </c>
      <c r="AA230" s="66">
        <v>46388</v>
      </c>
      <c r="AB230" s="66">
        <v>46753</v>
      </c>
      <c r="AC230" s="66">
        <v>47119</v>
      </c>
      <c r="AD230" s="66">
        <v>47484</v>
      </c>
    </row>
    <row r="231" spans="1:30" x14ac:dyDescent="0.35">
      <c r="I231" t="s">
        <v>215</v>
      </c>
      <c r="J231" s="23">
        <v>22.060599999999997</v>
      </c>
      <c r="K231" s="23">
        <v>22.356300000000001</v>
      </c>
      <c r="L231" s="23">
        <v>22.814299999999999</v>
      </c>
      <c r="M231" s="23">
        <v>23.327000000000002</v>
      </c>
      <c r="N231" s="23">
        <v>23.9177</v>
      </c>
      <c r="O231" s="23">
        <v>24.798200000000001</v>
      </c>
      <c r="P231" s="23">
        <v>25.696099999999998</v>
      </c>
      <c r="Q231" s="23">
        <v>26.617699999999999</v>
      </c>
      <c r="R231" s="23">
        <v>27.485299999999999</v>
      </c>
      <c r="S231" s="23">
        <v>28.410900000000002</v>
      </c>
      <c r="T231" s="23">
        <v>29.056000000000001</v>
      </c>
      <c r="U231" s="23">
        <v>28.9725</v>
      </c>
      <c r="V231" s="23">
        <v>30.240599999999997</v>
      </c>
      <c r="W231" s="23">
        <v>31.301099999999998</v>
      </c>
      <c r="X231" s="23">
        <v>15.3124</v>
      </c>
    </row>
    <row r="233" spans="1:30" x14ac:dyDescent="0.35">
      <c r="H233" s="236" t="s">
        <v>371</v>
      </c>
    </row>
    <row r="234" spans="1:30" x14ac:dyDescent="0.35">
      <c r="I234" t="s">
        <v>215</v>
      </c>
      <c r="J234" s="23">
        <v>2.5325000000000002</v>
      </c>
      <c r="K234" s="23">
        <v>2.5125000000000002</v>
      </c>
      <c r="L234" s="23">
        <v>2.5150000000000001</v>
      </c>
      <c r="M234" s="23">
        <v>2.6854</v>
      </c>
      <c r="N234" s="23">
        <v>2.9331</v>
      </c>
      <c r="O234" s="23">
        <v>3.2223999999999999</v>
      </c>
      <c r="P234" s="23">
        <v>3.4049</v>
      </c>
      <c r="Q234" s="23">
        <v>3.4943</v>
      </c>
      <c r="R234" s="23">
        <v>3.7053000000000003</v>
      </c>
      <c r="S234" s="23">
        <v>3.4981999999999998</v>
      </c>
      <c r="T234" s="23">
        <v>3.3833000000000002</v>
      </c>
      <c r="U234" s="23">
        <v>3.5376999999999996</v>
      </c>
      <c r="V234" s="23">
        <v>3.6001999999999996</v>
      </c>
      <c r="W234" s="23">
        <v>3.5098000000000003</v>
      </c>
      <c r="X234" s="23">
        <v>2.9929000000000001</v>
      </c>
    </row>
    <row r="236" spans="1:30" x14ac:dyDescent="0.35">
      <c r="H236" s="236" t="s">
        <v>368</v>
      </c>
    </row>
    <row r="237" spans="1:30" x14ac:dyDescent="0.35">
      <c r="I237" t="s">
        <v>215</v>
      </c>
      <c r="J237" s="159">
        <v>3.1319243861667206E-2</v>
      </c>
      <c r="K237" s="159">
        <v>4.3189361231024244E-2</v>
      </c>
      <c r="L237" s="159">
        <v>5.2888952453227216E-2</v>
      </c>
      <c r="M237" s="159">
        <v>6.4547417811253449E-2</v>
      </c>
      <c r="N237" s="159">
        <v>7.4495210368680106E-2</v>
      </c>
      <c r="O237" s="159">
        <v>8.5784943449162959E-2</v>
      </c>
      <c r="P237" s="159">
        <v>0.10062309754828479</v>
      </c>
      <c r="Q237" s="159">
        <v>0.11634324260650822</v>
      </c>
      <c r="R237" s="159">
        <v>0.12704630528100369</v>
      </c>
      <c r="S237" s="159">
        <v>0.14398972067995899</v>
      </c>
      <c r="T237" s="159">
        <v>0.15233486859840928</v>
      </c>
      <c r="U237" s="159">
        <v>0.1538956732862464</v>
      </c>
      <c r="V237" s="159">
        <v>0.15760167168457484</v>
      </c>
      <c r="W237" s="159">
        <v>0.1669732542012867</v>
      </c>
      <c r="X237" s="159">
        <v>0.21501908921518395</v>
      </c>
    </row>
    <row r="238" spans="1:30" x14ac:dyDescent="0.35">
      <c r="I238" t="s">
        <v>465</v>
      </c>
      <c r="X238" s="159">
        <v>0.20511553470483521</v>
      </c>
      <c r="Y238" s="159">
        <v>0.22855613658818993</v>
      </c>
      <c r="Z238" s="159">
        <v>0.25076702202205792</v>
      </c>
      <c r="AA238" s="159">
        <v>0.27315430504712768</v>
      </c>
      <c r="AB238" s="159">
        <v>0.29593439320865456</v>
      </c>
      <c r="AC238" s="159">
        <v>0.31756653442966881</v>
      </c>
      <c r="AD238" s="159">
        <v>0.33920848081545524</v>
      </c>
    </row>
    <row r="239" spans="1:30" x14ac:dyDescent="0.35">
      <c r="I239" t="s">
        <v>372</v>
      </c>
      <c r="X239" s="159">
        <v>0.19692465709032725</v>
      </c>
      <c r="Y239" s="159">
        <v>0.19645985958611598</v>
      </c>
      <c r="Z239" s="159">
        <v>0.21059654188499261</v>
      </c>
      <c r="AA239" s="159">
        <v>0.22788432340470366</v>
      </c>
      <c r="AB239" s="159">
        <v>0.25000222716482784</v>
      </c>
      <c r="AC239" s="159">
        <v>0.26494542484800504</v>
      </c>
      <c r="AD239" s="159">
        <v>0.2761222322202741</v>
      </c>
    </row>
    <row r="241" spans="1:30" x14ac:dyDescent="0.35">
      <c r="H241" s="236" t="s">
        <v>374</v>
      </c>
    </row>
    <row r="242" spans="1:30" s="161" customFormat="1" x14ac:dyDescent="0.35">
      <c r="A242" s="8"/>
      <c r="B242" s="8"/>
      <c r="C242" s="8"/>
      <c r="D242" s="8"/>
      <c r="E242" s="8"/>
      <c r="F242" s="8"/>
      <c r="G242" s="8"/>
      <c r="H242" s="235"/>
      <c r="I242" t="s">
        <v>249</v>
      </c>
      <c r="J242" s="161">
        <v>1.0136316107368066</v>
      </c>
      <c r="K242" s="161">
        <v>1.0162910806004641</v>
      </c>
      <c r="L242" s="161">
        <v>1.008985894405523</v>
      </c>
      <c r="M242" s="161">
        <v>0.93944325607132761</v>
      </c>
      <c r="N242" s="161">
        <v>0.85643663811201265</v>
      </c>
      <c r="O242" s="161">
        <v>0.77764907693288465</v>
      </c>
      <c r="P242" s="161">
        <v>0.73502691900542394</v>
      </c>
      <c r="Q242" s="161">
        <v>0.71505703604040005</v>
      </c>
      <c r="R242" s="161">
        <v>0.66942041719930234</v>
      </c>
      <c r="S242" s="161">
        <v>0.70355157901630128</v>
      </c>
      <c r="T242" s="161">
        <v>0.71875571727932452</v>
      </c>
      <c r="U242" s="161">
        <v>0.6768279809077411</v>
      </c>
      <c r="V242" s="161">
        <v>0.65981512307958312</v>
      </c>
      <c r="W242" s="161">
        <v>0.67300741540668962</v>
      </c>
      <c r="X242" s="161">
        <v>0.78317664032852163</v>
      </c>
      <c r="Y242"/>
      <c r="Z242"/>
      <c r="AA242"/>
      <c r="AB242"/>
      <c r="AC242"/>
      <c r="AD242"/>
    </row>
    <row r="243" spans="1:30" s="161" customFormat="1" x14ac:dyDescent="0.35">
      <c r="A243" s="8"/>
      <c r="B243" s="8"/>
      <c r="C243" s="8"/>
      <c r="D243" s="8"/>
      <c r="E243" s="8"/>
      <c r="F243" s="8"/>
      <c r="G243" s="8"/>
      <c r="H243" s="235"/>
      <c r="I243" t="s">
        <v>250</v>
      </c>
      <c r="J243" s="161">
        <v>0.17560000000000003</v>
      </c>
      <c r="K243" s="161">
        <v>0.17559999999999998</v>
      </c>
      <c r="L243" s="161">
        <v>0.17559999999999998</v>
      </c>
      <c r="M243" s="161">
        <v>0.17559999999999998</v>
      </c>
      <c r="N243" s="161">
        <v>0.17559999999999998</v>
      </c>
      <c r="O243" s="161">
        <v>0.17560000000000003</v>
      </c>
      <c r="P243" s="161">
        <v>0.17559999999999998</v>
      </c>
      <c r="Q243" s="161">
        <v>0.17559999999999998</v>
      </c>
      <c r="R243" s="161">
        <v>0.17559999999999998</v>
      </c>
      <c r="S243" s="161">
        <v>0.17559999999999998</v>
      </c>
      <c r="T243" s="161">
        <v>0.17560000000000001</v>
      </c>
      <c r="U243" s="161">
        <v>0.17559999999999998</v>
      </c>
      <c r="V243" s="161">
        <v>0.17559999999999998</v>
      </c>
      <c r="W243" s="161">
        <v>0.17559999999999998</v>
      </c>
      <c r="X243" s="161">
        <v>0.17559999999999998</v>
      </c>
      <c r="Y243"/>
      <c r="Z243"/>
      <c r="AA243"/>
      <c r="AB243"/>
      <c r="AC243"/>
      <c r="AD243"/>
    </row>
    <row r="244" spans="1:30" x14ac:dyDescent="0.35">
      <c r="I244" t="s">
        <v>375</v>
      </c>
      <c r="J244" s="161">
        <v>2.2400000000000007E-2</v>
      </c>
      <c r="K244" s="161">
        <v>2.2400000000000007E-2</v>
      </c>
      <c r="L244" s="161">
        <v>2.2400000000000007E-2</v>
      </c>
      <c r="M244" s="161">
        <v>2.2400000000000007E-2</v>
      </c>
      <c r="N244" s="161">
        <v>2.2400000000000007E-2</v>
      </c>
      <c r="O244" s="161">
        <v>2.2400000000000007E-2</v>
      </c>
      <c r="P244" s="161">
        <v>2.2400000000000007E-2</v>
      </c>
      <c r="Q244" s="161">
        <v>2.2400000000000007E-2</v>
      </c>
      <c r="R244" s="161">
        <v>2.2400000000000007E-2</v>
      </c>
      <c r="S244" s="161">
        <v>2.2400000000000007E-2</v>
      </c>
      <c r="T244" s="161">
        <v>2.2400000000000007E-2</v>
      </c>
      <c r="U244" s="161">
        <v>2.2400000000000007E-2</v>
      </c>
      <c r="V244" s="161">
        <v>2.2400000000000007E-2</v>
      </c>
      <c r="W244" s="161">
        <v>2.24E-2</v>
      </c>
      <c r="X244" s="161">
        <v>2.2400000000000003E-2</v>
      </c>
    </row>
    <row r="245" spans="1:30" x14ac:dyDescent="0.35">
      <c r="J245" s="161"/>
      <c r="K245" s="161"/>
      <c r="L245" s="161"/>
      <c r="M245" s="161"/>
      <c r="N245" s="161"/>
      <c r="O245" s="161"/>
      <c r="P245" s="161"/>
      <c r="Q245" s="161"/>
      <c r="R245" s="161"/>
      <c r="S245" s="161"/>
      <c r="T245" s="161"/>
      <c r="U245" s="161"/>
      <c r="V245" s="161"/>
      <c r="W245" s="161"/>
      <c r="X245" s="161"/>
    </row>
    <row r="246" spans="1:30" x14ac:dyDescent="0.35">
      <c r="H246" s="237" t="s">
        <v>373</v>
      </c>
    </row>
    <row r="247" spans="1:30" x14ac:dyDescent="0.35">
      <c r="I247" t="s">
        <v>215</v>
      </c>
      <c r="J247" s="161">
        <v>3.5902880598688385</v>
      </c>
      <c r="K247" s="161">
        <v>3.489105067574557</v>
      </c>
      <c r="L247" s="161">
        <v>3.4225338390488931</v>
      </c>
      <c r="M247" s="161">
        <v>3.371021803954144</v>
      </c>
      <c r="N247" s="161">
        <v>3.3315600874801605</v>
      </c>
      <c r="O247" s="161">
        <v>3.2940568634003715</v>
      </c>
      <c r="P247" s="161">
        <v>3.2635143166162357</v>
      </c>
      <c r="Q247" s="161">
        <v>3.2272428836898106</v>
      </c>
      <c r="R247" s="161">
        <v>3.1822257675986583</v>
      </c>
      <c r="S247" s="161">
        <v>3.1498631778003161</v>
      </c>
      <c r="T247" s="161">
        <v>3.1151835588578032</v>
      </c>
      <c r="U247" s="161">
        <v>3.0757556159173207</v>
      </c>
      <c r="V247" s="161">
        <v>3.0390528872876548</v>
      </c>
      <c r="W247" s="161">
        <v>3.0231425743650293</v>
      </c>
      <c r="X247" s="161">
        <v>3.0090855864586521</v>
      </c>
      <c r="Y247" s="161"/>
      <c r="Z247" s="161"/>
      <c r="AA247" s="161"/>
      <c r="AB247" s="161"/>
      <c r="AC247" s="161"/>
      <c r="AD247" s="161"/>
    </row>
    <row r="248" spans="1:30" x14ac:dyDescent="0.35">
      <c r="I248" t="s">
        <v>216</v>
      </c>
      <c r="J248" s="161"/>
      <c r="K248" s="161"/>
      <c r="L248" s="161"/>
      <c r="M248" s="161"/>
      <c r="N248" s="161"/>
      <c r="O248" s="161"/>
      <c r="P248" s="161"/>
      <c r="Q248" s="161"/>
      <c r="R248" s="161"/>
      <c r="S248" s="161"/>
      <c r="T248" s="161"/>
      <c r="U248" s="161"/>
      <c r="V248" s="161"/>
      <c r="W248" s="161"/>
      <c r="X248" s="161">
        <v>3.0862272303299996</v>
      </c>
      <c r="Y248" s="161">
        <v>3.0497343679500002</v>
      </c>
      <c r="Z248" s="161">
        <v>3.0456847228099999</v>
      </c>
      <c r="AA248" s="161">
        <v>2.9191290109599999</v>
      </c>
      <c r="AB248" s="161">
        <v>2.8034606182699999</v>
      </c>
      <c r="AC248" s="161">
        <v>2.7060748779899999</v>
      </c>
      <c r="AD248" s="161">
        <v>2.6111871311499999</v>
      </c>
    </row>
    <row r="255" spans="1:30" s="17" customFormat="1" x14ac:dyDescent="0.35">
      <c r="A255" s="16" t="s">
        <v>87</v>
      </c>
      <c r="B255" s="15" t="s">
        <v>381</v>
      </c>
      <c r="H255" s="234"/>
    </row>
    <row r="256" spans="1:30" x14ac:dyDescent="0.35">
      <c r="J256" s="66">
        <v>40179</v>
      </c>
      <c r="K256" s="66">
        <v>40544</v>
      </c>
      <c r="L256" s="66">
        <v>40909</v>
      </c>
      <c r="M256" s="66">
        <v>41275</v>
      </c>
      <c r="N256" s="66">
        <v>41640</v>
      </c>
      <c r="O256" s="66">
        <v>42005</v>
      </c>
      <c r="P256" s="66">
        <v>42370</v>
      </c>
      <c r="Q256" s="66">
        <v>42736</v>
      </c>
      <c r="R256" s="66">
        <v>43101</v>
      </c>
      <c r="S256" s="66">
        <v>43466</v>
      </c>
      <c r="T256" s="66">
        <v>43831</v>
      </c>
      <c r="U256" s="66">
        <v>44197</v>
      </c>
      <c r="V256" s="66">
        <v>44562</v>
      </c>
      <c r="W256" s="66">
        <v>44927</v>
      </c>
      <c r="X256" s="66">
        <v>45292</v>
      </c>
      <c r="Y256" s="66">
        <v>45658</v>
      </c>
      <c r="Z256" s="66">
        <v>46023</v>
      </c>
      <c r="AA256" s="66">
        <v>46388</v>
      </c>
      <c r="AB256" s="66">
        <v>46753</v>
      </c>
      <c r="AC256" s="66">
        <v>47119</v>
      </c>
      <c r="AD256" s="66">
        <v>47484</v>
      </c>
    </row>
    <row r="257" spans="1:30" x14ac:dyDescent="0.35">
      <c r="H257" s="236" t="s">
        <v>376</v>
      </c>
    </row>
    <row r="258" spans="1:30" s="161" customFormat="1" ht="15.75" customHeight="1" x14ac:dyDescent="0.35">
      <c r="A258" s="8"/>
      <c r="B258" s="8"/>
      <c r="C258" s="8"/>
      <c r="D258" s="8"/>
      <c r="E258" s="8"/>
      <c r="F258" s="8"/>
      <c r="G258" s="8"/>
      <c r="H258" s="235"/>
      <c r="I258" t="s">
        <v>215</v>
      </c>
      <c r="J258" s="161">
        <v>1.1035062496124004</v>
      </c>
      <c r="K258" s="161">
        <v>1.1354901029446756</v>
      </c>
      <c r="L258" s="161">
        <v>1.1846230547005183</v>
      </c>
      <c r="M258" s="161">
        <v>1.2256618932336316</v>
      </c>
      <c r="N258" s="161">
        <v>1.2868489675974337</v>
      </c>
      <c r="O258" s="161">
        <v>1.2916158194621778</v>
      </c>
      <c r="P258" s="161">
        <v>1.3054769671586302</v>
      </c>
      <c r="Q258" s="161">
        <v>1.3462144144090127</v>
      </c>
      <c r="R258" s="161">
        <v>1.3877514726665536</v>
      </c>
      <c r="S258" s="161">
        <v>1.4161228600964775</v>
      </c>
      <c r="T258" s="161">
        <v>1.4179323418118861</v>
      </c>
      <c r="U258" s="161">
        <v>1.6521697569781668</v>
      </c>
      <c r="V258" s="161">
        <v>1.5442999497838354</v>
      </c>
      <c r="W258" s="161">
        <v>1.1961388355341858</v>
      </c>
      <c r="X258" s="161">
        <v>1.1348754335118438</v>
      </c>
    </row>
    <row r="259" spans="1:30" s="161" customFormat="1" x14ac:dyDescent="0.35">
      <c r="A259" s="8"/>
      <c r="B259" s="8"/>
      <c r="C259" s="8"/>
      <c r="D259" s="8"/>
      <c r="E259" s="8"/>
      <c r="F259" s="8"/>
      <c r="G259" s="8"/>
      <c r="H259" s="235"/>
      <c r="I259" t="s">
        <v>465</v>
      </c>
      <c r="W259" s="161">
        <v>1.1646625108035957</v>
      </c>
      <c r="X259" s="161">
        <v>1.17864106429</v>
      </c>
      <c r="Y259" s="161">
        <v>1.1003477632300001</v>
      </c>
      <c r="Z259" s="161">
        <v>1.07832738875</v>
      </c>
      <c r="AA259" s="161">
        <v>1.02723374829</v>
      </c>
      <c r="AB259" s="161">
        <v>0.94944904161999999</v>
      </c>
      <c r="AC259" s="161">
        <v>0.90512417502999998</v>
      </c>
      <c r="AD259" s="161">
        <v>0.90312413603999997</v>
      </c>
    </row>
    <row r="260" spans="1:30" s="161" customFormat="1" x14ac:dyDescent="0.35">
      <c r="A260" s="8"/>
      <c r="B260" s="8"/>
      <c r="C260" s="8"/>
      <c r="D260" s="8"/>
      <c r="E260" s="8"/>
      <c r="F260" s="8"/>
      <c r="G260" s="8"/>
      <c r="H260" s="235"/>
      <c r="I260"/>
    </row>
    <row r="261" spans="1:30" s="161" customFormat="1" x14ac:dyDescent="0.35">
      <c r="A261" s="8"/>
      <c r="B261" s="8"/>
      <c r="C261" s="8"/>
      <c r="D261" s="8"/>
      <c r="E261" s="8"/>
      <c r="F261" s="8"/>
      <c r="G261" s="8"/>
      <c r="H261" s="236" t="s">
        <v>377</v>
      </c>
      <c r="I261"/>
    </row>
    <row r="262" spans="1:30" s="161" customFormat="1" x14ac:dyDescent="0.35">
      <c r="A262" s="8"/>
      <c r="B262" s="8"/>
      <c r="C262" s="8"/>
      <c r="D262" s="8"/>
      <c r="E262" s="8"/>
      <c r="F262" s="8"/>
      <c r="G262" s="8"/>
      <c r="H262" s="235"/>
      <c r="I262" t="s">
        <v>215</v>
      </c>
      <c r="J262" s="161">
        <v>5.2354841483176255E-2</v>
      </c>
      <c r="K262" s="161">
        <v>5.9625713622821687E-2</v>
      </c>
      <c r="L262" s="161">
        <v>6.3859541079723831E-2</v>
      </c>
      <c r="M262" s="161">
        <v>5.5720693343189964E-2</v>
      </c>
      <c r="N262" s="161">
        <v>6.3874222006883835E-2</v>
      </c>
      <c r="O262" s="161">
        <v>5.7376966882945274E-2</v>
      </c>
      <c r="P262" s="161">
        <v>0.10953002670410962</v>
      </c>
      <c r="Q262" s="161">
        <v>9.5398981118694048E-2</v>
      </c>
      <c r="R262" s="161">
        <v>0.10426410624617163</v>
      </c>
      <c r="S262" s="161">
        <v>0.14850257745355769</v>
      </c>
      <c r="T262" s="161">
        <v>0.11363772815448518</v>
      </c>
      <c r="U262" s="161">
        <v>0.14026341614585847</v>
      </c>
      <c r="V262" s="161">
        <v>0.16947645002342912</v>
      </c>
      <c r="W262" s="161">
        <v>0.2329105816158038</v>
      </c>
      <c r="X262" s="161">
        <v>0.19426266489908639</v>
      </c>
    </row>
    <row r="263" spans="1:30" s="161" customFormat="1" x14ac:dyDescent="0.35">
      <c r="A263" s="8"/>
      <c r="B263" s="8"/>
      <c r="C263" s="8"/>
      <c r="D263" s="8"/>
      <c r="E263" s="8"/>
      <c r="F263" s="8"/>
      <c r="G263" s="8"/>
      <c r="H263" s="235"/>
      <c r="I263"/>
    </row>
    <row r="264" spans="1:30" s="161" customFormat="1" x14ac:dyDescent="0.35">
      <c r="A264" s="8"/>
      <c r="B264" s="8"/>
      <c r="C264" s="8"/>
      <c r="D264" s="8"/>
      <c r="E264" s="8"/>
      <c r="F264" s="8"/>
      <c r="G264" s="8"/>
      <c r="H264" s="236" t="s">
        <v>378</v>
      </c>
      <c r="I264"/>
    </row>
    <row r="265" spans="1:30" s="161" customFormat="1" x14ac:dyDescent="0.35">
      <c r="A265" s="8"/>
      <c r="B265" s="8"/>
      <c r="C265" s="8"/>
      <c r="D265" s="8"/>
      <c r="E265" s="8"/>
      <c r="F265" s="8"/>
      <c r="G265" s="8"/>
      <c r="H265" s="235"/>
      <c r="I265" t="s">
        <v>215</v>
      </c>
      <c r="M265" s="161">
        <v>0.55745933437200001</v>
      </c>
      <c r="N265" s="161">
        <v>0.58902486771599993</v>
      </c>
      <c r="O265" s="161">
        <v>0.71124474458999998</v>
      </c>
      <c r="P265" s="161">
        <v>0.74046219834000004</v>
      </c>
      <c r="Q265" s="161">
        <v>0.63621620911199994</v>
      </c>
      <c r="R265" s="161">
        <v>0.68108177194199992</v>
      </c>
      <c r="S265" s="161">
        <v>0.51730683681400003</v>
      </c>
      <c r="T265" s="161">
        <v>0.62272346782700005</v>
      </c>
      <c r="U265" s="161">
        <v>0.61541000128099999</v>
      </c>
      <c r="V265" s="161">
        <v>0.49178442484199997</v>
      </c>
      <c r="W265" s="161">
        <v>0.346617511923</v>
      </c>
      <c r="X265" s="161">
        <v>0.24366334339400003</v>
      </c>
    </row>
    <row r="266" spans="1:30" s="161" customFormat="1" x14ac:dyDescent="0.35">
      <c r="A266" s="8"/>
      <c r="B266" s="8"/>
      <c r="C266" s="8"/>
      <c r="D266" s="8"/>
      <c r="E266" s="8"/>
      <c r="F266" s="8"/>
      <c r="G266" s="8"/>
      <c r="H266" s="235"/>
      <c r="I266"/>
    </row>
    <row r="267" spans="1:30" s="161" customFormat="1" x14ac:dyDescent="0.35">
      <c r="A267" s="8"/>
      <c r="B267" s="8"/>
      <c r="C267" s="8"/>
      <c r="D267" s="8"/>
      <c r="E267" s="8"/>
      <c r="F267" s="8"/>
      <c r="G267" s="8"/>
      <c r="H267" s="236" t="s">
        <v>379</v>
      </c>
      <c r="I267"/>
    </row>
    <row r="268" spans="1:30" s="161" customFormat="1" x14ac:dyDescent="0.35">
      <c r="A268" s="8"/>
      <c r="B268" s="8"/>
      <c r="C268" s="8"/>
      <c r="D268" s="8"/>
      <c r="E268" s="8"/>
      <c r="F268" s="8"/>
      <c r="G268" s="8"/>
      <c r="H268" s="235"/>
      <c r="I268" t="s">
        <v>215</v>
      </c>
      <c r="L268" s="161">
        <v>1.892112</v>
      </c>
      <c r="M268" s="161">
        <v>0.61462400000000006</v>
      </c>
      <c r="N268" s="161">
        <v>1.8341679999999998</v>
      </c>
      <c r="O268" s="161">
        <v>0.904806</v>
      </c>
      <c r="P268" s="161">
        <v>2.1950289999999999</v>
      </c>
      <c r="Q268" s="161">
        <v>1.8908019999999999</v>
      </c>
      <c r="R268" s="161">
        <v>1.5653079999999999</v>
      </c>
      <c r="S268" s="161">
        <v>0.87367600000000001</v>
      </c>
      <c r="T268" s="161">
        <v>1.1003989999999999</v>
      </c>
      <c r="U268" s="161">
        <v>0.89405999999999997</v>
      </c>
      <c r="V268" s="161">
        <v>0.80250100000000002</v>
      </c>
      <c r="W268" s="161">
        <v>0.38211399999999995</v>
      </c>
      <c r="X268" s="161">
        <v>0.55995600000000001</v>
      </c>
    </row>
    <row r="269" spans="1:30" s="161" customFormat="1" x14ac:dyDescent="0.35">
      <c r="A269" s="8"/>
      <c r="B269" s="8"/>
      <c r="C269" s="8"/>
      <c r="D269" s="8"/>
      <c r="E269" s="8"/>
      <c r="F269" s="8"/>
      <c r="G269" s="8"/>
      <c r="H269" s="235"/>
      <c r="I269"/>
    </row>
    <row r="270" spans="1:30" s="161" customFormat="1" x14ac:dyDescent="0.35">
      <c r="A270" s="8"/>
      <c r="B270" s="8"/>
      <c r="C270" s="8"/>
      <c r="D270" s="8"/>
      <c r="E270" s="8"/>
      <c r="F270" s="8"/>
      <c r="G270" s="8"/>
      <c r="H270" s="236" t="s">
        <v>380</v>
      </c>
      <c r="I270"/>
    </row>
    <row r="271" spans="1:30" s="161" customFormat="1" x14ac:dyDescent="0.35">
      <c r="A271" s="8"/>
      <c r="B271" s="8"/>
      <c r="C271" s="8"/>
      <c r="D271" s="8"/>
      <c r="E271" s="8"/>
      <c r="F271" s="8"/>
      <c r="G271" s="8"/>
      <c r="H271" s="235"/>
      <c r="I271" t="s">
        <v>215</v>
      </c>
      <c r="M271" s="252">
        <v>-6.8810999999999997E-2</v>
      </c>
      <c r="N271" s="252">
        <v>-0.16142899999999999</v>
      </c>
      <c r="O271" s="252">
        <v>-0.218305</v>
      </c>
      <c r="P271" s="252">
        <v>-0.249477</v>
      </c>
      <c r="Q271" s="252">
        <v>-0.362929</v>
      </c>
      <c r="R271" s="252">
        <v>-0.428118</v>
      </c>
      <c r="S271" s="252">
        <v>-0.77710000000000001</v>
      </c>
      <c r="T271" s="252">
        <v>-0.410995</v>
      </c>
      <c r="U271" s="252">
        <v>-0.83330800000000005</v>
      </c>
      <c r="V271" s="252">
        <v>-0.45408700000000002</v>
      </c>
      <c r="W271" s="252">
        <v>-0.24506600000000001</v>
      </c>
      <c r="X271" s="252">
        <v>-0.26256000000000002</v>
      </c>
    </row>
    <row r="285" spans="1:30" s="16" customFormat="1" x14ac:dyDescent="0.35">
      <c r="A285" s="15" t="s">
        <v>106</v>
      </c>
      <c r="B285" s="15" t="s">
        <v>107</v>
      </c>
      <c r="H285" s="238"/>
    </row>
    <row r="286" spans="1:30" x14ac:dyDescent="0.35">
      <c r="J286" s="66">
        <v>40179</v>
      </c>
      <c r="K286" s="66">
        <v>40544</v>
      </c>
      <c r="L286" s="66">
        <v>40909</v>
      </c>
      <c r="M286" s="66">
        <v>41275</v>
      </c>
      <c r="N286" s="66">
        <v>41640</v>
      </c>
      <c r="O286" s="66">
        <v>42005</v>
      </c>
      <c r="P286" s="66">
        <v>42370</v>
      </c>
      <c r="Q286" s="66">
        <v>42736</v>
      </c>
      <c r="R286" s="66">
        <v>43101</v>
      </c>
      <c r="S286" s="66">
        <v>43466</v>
      </c>
      <c r="T286" s="66">
        <v>43831</v>
      </c>
      <c r="U286" s="66">
        <v>44197</v>
      </c>
      <c r="V286" s="66">
        <v>44562</v>
      </c>
      <c r="W286" s="66">
        <v>44927</v>
      </c>
      <c r="X286" s="66">
        <v>45292</v>
      </c>
      <c r="Y286" s="66">
        <v>45658</v>
      </c>
      <c r="Z286" s="66">
        <v>46023</v>
      </c>
      <c r="AA286" s="66">
        <v>46388</v>
      </c>
      <c r="AB286" s="66">
        <v>46753</v>
      </c>
      <c r="AC286" s="66">
        <v>47119</v>
      </c>
      <c r="AD286" s="66">
        <v>47484</v>
      </c>
    </row>
    <row r="287" spans="1:30" x14ac:dyDescent="0.35">
      <c r="H287" s="236" t="s">
        <v>464</v>
      </c>
    </row>
    <row r="288" spans="1:30" x14ac:dyDescent="0.35">
      <c r="H288" s="236"/>
      <c r="I288" t="s">
        <v>215</v>
      </c>
      <c r="J288" s="23">
        <v>1.2042910853671112</v>
      </c>
      <c r="K288" s="23">
        <v>1.2166705621030836</v>
      </c>
      <c r="L288" s="23">
        <v>1.2491161832313957</v>
      </c>
      <c r="M288" s="23">
        <v>1.249799553981696</v>
      </c>
      <c r="N288" s="23">
        <v>1.258408036618504</v>
      </c>
      <c r="O288" s="23">
        <v>1.2455898669964487</v>
      </c>
      <c r="P288" s="23">
        <v>1.2305543868770858</v>
      </c>
      <c r="Q288" s="23">
        <v>1.2338254779375835</v>
      </c>
      <c r="R288" s="23">
        <v>1.2391646720090908</v>
      </c>
      <c r="S288" s="23">
        <v>1.246136950759855</v>
      </c>
      <c r="T288" s="23">
        <v>1.2420544746816664</v>
      </c>
      <c r="U288" s="23">
        <v>1.2429350623094357</v>
      </c>
      <c r="V288" s="23">
        <v>1.2137419312004629</v>
      </c>
      <c r="W288" s="23">
        <v>1.1910809263681441</v>
      </c>
      <c r="X288" s="23">
        <v>1.1863772762898381</v>
      </c>
      <c r="Y288" s="23">
        <v>0</v>
      </c>
      <c r="Z288" s="23">
        <v>0</v>
      </c>
      <c r="AA288" s="23">
        <v>0</v>
      </c>
      <c r="AB288" s="23">
        <v>0</v>
      </c>
      <c r="AC288" s="23">
        <v>0</v>
      </c>
      <c r="AD288" s="23">
        <v>0</v>
      </c>
    </row>
    <row r="289" spans="8:30" x14ac:dyDescent="0.35">
      <c r="H289" s="236"/>
      <c r="I289" t="s">
        <v>244</v>
      </c>
      <c r="J289" s="23">
        <v>0</v>
      </c>
      <c r="K289" s="23">
        <v>0</v>
      </c>
      <c r="L289" s="23">
        <v>0</v>
      </c>
      <c r="M289" s="23">
        <v>0</v>
      </c>
      <c r="N289" s="23">
        <v>0</v>
      </c>
      <c r="O289" s="23">
        <v>0</v>
      </c>
      <c r="P289" s="23">
        <v>0</v>
      </c>
      <c r="Q289" s="23">
        <v>0</v>
      </c>
      <c r="R289" s="23">
        <v>0</v>
      </c>
      <c r="S289" s="23">
        <v>0</v>
      </c>
      <c r="T289" s="23">
        <v>0</v>
      </c>
      <c r="U289" s="23">
        <v>0</v>
      </c>
      <c r="V289" s="23">
        <v>1.2134288221993683</v>
      </c>
      <c r="W289" s="23">
        <v>1.1889273311659709</v>
      </c>
      <c r="X289" s="23">
        <v>1.1678848847796814</v>
      </c>
      <c r="Y289" s="23">
        <v>1.1553429349668403</v>
      </c>
      <c r="Z289" s="23">
        <v>1.1483659268462711</v>
      </c>
      <c r="AA289" s="23">
        <v>1.1428768433574057</v>
      </c>
      <c r="AB289" s="23">
        <v>1.1428678044241352</v>
      </c>
      <c r="AC289" s="23">
        <v>1.1384710870581363</v>
      </c>
      <c r="AD289" s="23">
        <v>1.1324590977302502</v>
      </c>
    </row>
    <row r="290" spans="8:30" x14ac:dyDescent="0.35">
      <c r="H290" s="236"/>
      <c r="I290" t="s">
        <v>465</v>
      </c>
      <c r="J290" s="23">
        <v>0</v>
      </c>
      <c r="K290" s="23">
        <v>0</v>
      </c>
      <c r="L290" s="23">
        <v>0</v>
      </c>
      <c r="M290" s="23">
        <v>0</v>
      </c>
      <c r="N290" s="23">
        <v>0</v>
      </c>
      <c r="O290" s="23">
        <v>0</v>
      </c>
      <c r="P290" s="23">
        <v>0</v>
      </c>
      <c r="Q290" s="23">
        <v>0</v>
      </c>
      <c r="R290" s="23">
        <v>0</v>
      </c>
      <c r="S290" s="23">
        <v>0</v>
      </c>
      <c r="T290" s="23">
        <v>0</v>
      </c>
      <c r="U290" s="23">
        <v>0</v>
      </c>
      <c r="V290" s="23">
        <v>0</v>
      </c>
      <c r="W290" s="23">
        <v>1.1946343093585825</v>
      </c>
      <c r="X290" s="23">
        <v>1.1857298517552115</v>
      </c>
      <c r="Y290" s="23">
        <v>1.1857181661962062</v>
      </c>
      <c r="Z290" s="23">
        <v>1.1858073301164318</v>
      </c>
      <c r="AA290" s="23">
        <v>1.1819854382595805</v>
      </c>
      <c r="AB290" s="23">
        <v>1.1819350741955603</v>
      </c>
      <c r="AC290" s="23">
        <v>1.1704426547175328</v>
      </c>
      <c r="AD290" s="23">
        <v>1.1600368940718275</v>
      </c>
    </row>
    <row r="291" spans="8:30" x14ac:dyDescent="0.35">
      <c r="H291" s="236"/>
      <c r="I291" t="s">
        <v>466</v>
      </c>
      <c r="J291" s="23">
        <v>1.1104429301438252</v>
      </c>
      <c r="K291" s="23">
        <v>1.1104429301438252</v>
      </c>
      <c r="L291" s="23">
        <v>1.1104429301438252</v>
      </c>
      <c r="M291" s="23">
        <v>1.1104429301438252</v>
      </c>
      <c r="N291" s="23">
        <v>1.1104429301438252</v>
      </c>
      <c r="O291" s="23">
        <v>1.1104429301438252</v>
      </c>
      <c r="P291" s="23">
        <v>1.1104429301438252</v>
      </c>
      <c r="Q291" s="23">
        <v>1.1104429301438252</v>
      </c>
      <c r="R291" s="23">
        <v>1.1104429301438252</v>
      </c>
      <c r="S291" s="23">
        <v>1.1104429301438252</v>
      </c>
      <c r="T291" s="23">
        <v>1.1104429301438252</v>
      </c>
      <c r="U291" s="23">
        <v>1.1104429301438252</v>
      </c>
      <c r="V291" s="23">
        <v>1.1104429301438252</v>
      </c>
      <c r="W291" s="23">
        <v>1.1104429301438252</v>
      </c>
      <c r="X291" s="23">
        <v>1.1104429301438252</v>
      </c>
      <c r="Y291" s="23">
        <v>1.1104429301438252</v>
      </c>
      <c r="Z291" s="23">
        <v>1.1104429301438252</v>
      </c>
      <c r="AA291" s="23">
        <v>1.1104429301438252</v>
      </c>
      <c r="AB291" s="23">
        <v>1.1104429301438252</v>
      </c>
      <c r="AC291" s="23">
        <v>1.1104429301438252</v>
      </c>
      <c r="AD291" s="23">
        <v>1.1104429301438252</v>
      </c>
    </row>
    <row r="292" spans="8:30" x14ac:dyDescent="0.35">
      <c r="H292" s="236"/>
    </row>
    <row r="293" spans="8:30" x14ac:dyDescent="0.35">
      <c r="H293" s="236" t="s">
        <v>467</v>
      </c>
    </row>
    <row r="294" spans="8:30" x14ac:dyDescent="0.35">
      <c r="H294" s="236"/>
      <c r="I294" t="s">
        <v>215</v>
      </c>
      <c r="J294" s="161">
        <v>341.0000001402222</v>
      </c>
      <c r="K294" s="161">
        <v>367.00000006446061</v>
      </c>
      <c r="L294" s="161">
        <v>362.99999990768532</v>
      </c>
      <c r="M294" s="161">
        <v>369.9999996062777</v>
      </c>
      <c r="N294" s="161">
        <v>404.9999999915359</v>
      </c>
      <c r="O294" s="161">
        <v>428.99999964702425</v>
      </c>
      <c r="P294" s="161">
        <v>431</v>
      </c>
      <c r="Q294" s="161">
        <v>443</v>
      </c>
      <c r="R294" s="161">
        <v>458.00000001975911</v>
      </c>
      <c r="S294" s="161">
        <v>451</v>
      </c>
      <c r="T294" s="161">
        <v>470.00000023779745</v>
      </c>
      <c r="U294" s="161">
        <v>442</v>
      </c>
      <c r="V294" s="161">
        <v>399</v>
      </c>
      <c r="W294" s="161">
        <v>368</v>
      </c>
      <c r="X294" s="161">
        <v>387</v>
      </c>
      <c r="Y294" s="161"/>
      <c r="Z294" s="161"/>
      <c r="AA294" s="161"/>
      <c r="AB294" s="161"/>
      <c r="AC294" s="161"/>
      <c r="AD294" s="161"/>
    </row>
    <row r="295" spans="8:30" x14ac:dyDescent="0.35">
      <c r="H295" s="236"/>
      <c r="I295" t="s">
        <v>244</v>
      </c>
      <c r="J295" s="161"/>
      <c r="K295" s="161"/>
      <c r="L295" s="161"/>
      <c r="M295" s="161"/>
      <c r="N295" s="161"/>
      <c r="O295" s="161"/>
      <c r="P295" s="161"/>
      <c r="Q295" s="161"/>
      <c r="R295" s="161"/>
      <c r="S295" s="161"/>
      <c r="T295" s="161"/>
      <c r="U295" s="161"/>
      <c r="V295" s="161">
        <v>367.00000000000011</v>
      </c>
      <c r="W295" s="161">
        <v>392</v>
      </c>
      <c r="X295" s="161">
        <v>432.18251951140041</v>
      </c>
      <c r="Y295" s="161">
        <v>431.54652586931826</v>
      </c>
      <c r="Z295" s="161">
        <v>430.09904729080313</v>
      </c>
      <c r="AA295" s="161">
        <v>428.63933441994647</v>
      </c>
      <c r="AB295" s="161">
        <v>425.4600863818124</v>
      </c>
      <c r="AC295" s="161">
        <v>422.16139739547231</v>
      </c>
      <c r="AD295" s="161">
        <v>418.78947116075477</v>
      </c>
    </row>
    <row r="296" spans="8:30" x14ac:dyDescent="0.35">
      <c r="H296" s="236"/>
      <c r="I296" t="s">
        <v>465</v>
      </c>
      <c r="J296" s="161"/>
      <c r="K296" s="161"/>
      <c r="L296" s="161"/>
      <c r="M296" s="161"/>
      <c r="N296" s="161"/>
      <c r="O296" s="161"/>
      <c r="P296" s="161"/>
      <c r="Q296" s="161"/>
      <c r="R296" s="161"/>
      <c r="S296" s="161"/>
      <c r="T296" s="161"/>
      <c r="U296" s="161"/>
      <c r="V296" s="161"/>
      <c r="W296" s="161">
        <v>375.99999992475472</v>
      </c>
      <c r="X296" s="161">
        <v>375.75959587931266</v>
      </c>
      <c r="Y296" s="161">
        <v>375.09183105622986</v>
      </c>
      <c r="Z296" s="161">
        <v>374.81777077038907</v>
      </c>
      <c r="AA296" s="161">
        <v>374.49720034551711</v>
      </c>
      <c r="AB296" s="161">
        <v>374.11803217534856</v>
      </c>
      <c r="AC296" s="161">
        <v>373.75448619975259</v>
      </c>
      <c r="AD296" s="161">
        <v>373.31187862132606</v>
      </c>
    </row>
    <row r="297" spans="8:30" x14ac:dyDescent="0.35">
      <c r="H297" s="236"/>
      <c r="I297" t="s">
        <v>247</v>
      </c>
      <c r="J297" s="161"/>
      <c r="K297" s="161"/>
      <c r="L297" s="161"/>
      <c r="M297" s="161"/>
      <c r="N297" s="161"/>
      <c r="O297" s="161"/>
      <c r="P297" s="161"/>
      <c r="Q297" s="161"/>
      <c r="R297" s="161"/>
      <c r="S297" s="161"/>
      <c r="T297" s="161"/>
      <c r="U297" s="161"/>
      <c r="V297" s="161"/>
      <c r="W297" s="161"/>
      <c r="X297" s="161"/>
      <c r="Y297" s="161">
        <v>395</v>
      </c>
      <c r="Z297" s="161"/>
      <c r="AA297" s="161"/>
      <c r="AB297" s="161"/>
      <c r="AC297" s="161"/>
      <c r="AD297" s="161"/>
    </row>
    <row r="298" spans="8:30" x14ac:dyDescent="0.35">
      <c r="H298" s="236"/>
      <c r="J298" s="161"/>
      <c r="K298" s="161"/>
      <c r="L298" s="161"/>
      <c r="M298" s="161"/>
      <c r="N298" s="161"/>
      <c r="O298" s="161"/>
      <c r="P298" s="161"/>
      <c r="Q298" s="161"/>
      <c r="R298" s="161"/>
      <c r="S298" s="161"/>
      <c r="T298" s="161"/>
      <c r="U298" s="161"/>
      <c r="V298" s="161"/>
      <c r="W298" s="161"/>
      <c r="X298" s="161"/>
      <c r="Y298" s="161"/>
      <c r="Z298" s="161"/>
      <c r="AA298" s="161"/>
      <c r="AB298" s="161"/>
      <c r="AC298" s="161"/>
      <c r="AD298" s="161"/>
    </row>
    <row r="299" spans="8:30" x14ac:dyDescent="0.35">
      <c r="H299" s="236" t="s">
        <v>468</v>
      </c>
      <c r="J299" s="161"/>
      <c r="K299" s="161"/>
      <c r="L299" s="161"/>
      <c r="M299" s="161"/>
      <c r="N299" s="161"/>
      <c r="O299" s="161"/>
      <c r="P299" s="161"/>
      <c r="Q299" s="161"/>
      <c r="R299" s="161"/>
      <c r="S299" s="161"/>
      <c r="T299" s="161"/>
      <c r="U299" s="161"/>
      <c r="V299" s="161"/>
      <c r="W299" s="161"/>
      <c r="X299" s="161"/>
      <c r="Y299" s="161"/>
      <c r="Z299" s="161"/>
      <c r="AA299" s="161"/>
      <c r="AB299" s="161"/>
      <c r="AC299" s="161"/>
      <c r="AD299" s="161"/>
    </row>
    <row r="300" spans="8:30" x14ac:dyDescent="0.35">
      <c r="H300" s="236"/>
      <c r="I300" t="s">
        <v>215</v>
      </c>
      <c r="J300" s="161">
        <v>5.9154499999999981</v>
      </c>
      <c r="K300" s="161">
        <v>6.1744999999999983</v>
      </c>
      <c r="L300" s="161">
        <v>6.4456799999999994</v>
      </c>
      <c r="M300" s="161">
        <v>6.4835999999999983</v>
      </c>
      <c r="N300" s="161">
        <v>6.6983300000000003</v>
      </c>
      <c r="O300" s="161">
        <v>6.4855399999999994</v>
      </c>
      <c r="P300" s="161">
        <v>6.6187999999999994</v>
      </c>
      <c r="Q300" s="161">
        <v>6.5223499999999994</v>
      </c>
      <c r="R300" s="161">
        <v>6.3859299999999983</v>
      </c>
      <c r="S300" s="161">
        <v>6.3613999999999988</v>
      </c>
      <c r="T300" s="161">
        <v>6.200219999999999</v>
      </c>
      <c r="U300" s="161">
        <v>6.1854399999999998</v>
      </c>
      <c r="V300" s="161">
        <v>5.9300300000000004</v>
      </c>
      <c r="W300" s="161">
        <v>5.8846299999999996</v>
      </c>
      <c r="X300" s="161">
        <v>5.8369999999999997</v>
      </c>
      <c r="Y300" s="161">
        <v>5.75</v>
      </c>
      <c r="Z300" s="161"/>
      <c r="AA300" s="161"/>
      <c r="AB300" s="161"/>
      <c r="AC300" s="161"/>
      <c r="AD300" s="161"/>
    </row>
    <row r="301" spans="8:30" x14ac:dyDescent="0.35">
      <c r="H301" s="236"/>
      <c r="I301" t="s">
        <v>244</v>
      </c>
      <c r="J301" s="161"/>
      <c r="K301" s="161"/>
      <c r="L301" s="161"/>
      <c r="M301" s="161"/>
      <c r="N301" s="161"/>
      <c r="O301" s="161"/>
      <c r="P301" s="161"/>
      <c r="Q301" s="161"/>
      <c r="R301" s="161"/>
      <c r="S301" s="161"/>
      <c r="T301" s="161"/>
      <c r="U301" s="161"/>
      <c r="V301" s="161">
        <v>5.9300329999999999</v>
      </c>
      <c r="W301" s="161">
        <v>5.8846270000000001</v>
      </c>
      <c r="X301" s="161">
        <v>5.8610884919999986</v>
      </c>
      <c r="Y301" s="161">
        <v>5.8141997840639998</v>
      </c>
      <c r="Z301" s="161">
        <v>5.7676861857914865</v>
      </c>
      <c r="AA301" s="161">
        <v>5.7388477548625279</v>
      </c>
      <c r="AB301" s="161">
        <v>5.738847754862471</v>
      </c>
      <c r="AC301" s="161">
        <v>5.714999649099374</v>
      </c>
      <c r="AD301" s="161">
        <v>5.7009223772945266</v>
      </c>
    </row>
    <row r="302" spans="8:30" x14ac:dyDescent="0.35">
      <c r="H302" s="236"/>
      <c r="I302" t="s">
        <v>465</v>
      </c>
      <c r="J302" s="161"/>
      <c r="K302" s="161"/>
      <c r="L302" s="161"/>
      <c r="M302" s="161"/>
      <c r="N302" s="161"/>
      <c r="O302" s="161"/>
      <c r="P302" s="161"/>
      <c r="Q302" s="161"/>
      <c r="R302" s="161"/>
      <c r="S302" s="161"/>
      <c r="T302" s="161"/>
      <c r="U302" s="161"/>
      <c r="V302" s="161"/>
      <c r="W302" s="161">
        <v>5.8846270000000001</v>
      </c>
      <c r="X302" s="161">
        <v>5.8846270000000001</v>
      </c>
      <c r="Y302" s="161">
        <v>5.8906442085107402</v>
      </c>
      <c r="Z302" s="161">
        <v>5.8885219312261494</v>
      </c>
      <c r="AA302" s="161">
        <v>5.8837501841158568</v>
      </c>
      <c r="AB302" s="161">
        <v>5.9109322692199697</v>
      </c>
      <c r="AC302" s="161">
        <v>5.9082553813736931</v>
      </c>
      <c r="AD302" s="161">
        <v>5.9082553813736931</v>
      </c>
    </row>
    <row r="303" spans="8:30" x14ac:dyDescent="0.35">
      <c r="H303" s="236"/>
      <c r="J303" s="161"/>
      <c r="K303" s="161"/>
      <c r="L303" s="161"/>
      <c r="M303" s="161"/>
      <c r="N303" s="161"/>
      <c r="O303" s="161"/>
      <c r="P303" s="161"/>
      <c r="Q303" s="161"/>
      <c r="R303" s="161"/>
      <c r="S303" s="161"/>
      <c r="T303" s="161"/>
      <c r="U303" s="161"/>
      <c r="V303" s="161"/>
      <c r="W303" s="161"/>
      <c r="X303" s="161"/>
      <c r="Y303" s="161"/>
      <c r="Z303" s="161"/>
      <c r="AA303" s="161"/>
      <c r="AB303" s="161"/>
      <c r="AC303" s="161"/>
      <c r="AD303" s="161"/>
    </row>
    <row r="304" spans="8:30" x14ac:dyDescent="0.35">
      <c r="H304" s="236" t="s">
        <v>469</v>
      </c>
      <c r="J304" s="161"/>
      <c r="K304" s="161"/>
      <c r="L304" s="161"/>
      <c r="M304" s="161"/>
      <c r="N304" s="161"/>
      <c r="O304" s="161"/>
      <c r="P304" s="161"/>
      <c r="Q304" s="161"/>
      <c r="R304" s="161"/>
      <c r="S304" s="161"/>
      <c r="T304" s="161"/>
      <c r="U304" s="161"/>
      <c r="V304" s="161"/>
      <c r="W304" s="161"/>
      <c r="X304" s="161"/>
      <c r="Y304" s="161"/>
      <c r="Z304" s="161"/>
      <c r="AA304" s="161"/>
      <c r="AB304" s="161"/>
      <c r="AC304" s="161"/>
      <c r="AD304" s="161"/>
    </row>
    <row r="305" spans="8:30" x14ac:dyDescent="0.35">
      <c r="H305" s="236"/>
      <c r="I305" t="s">
        <v>215</v>
      </c>
      <c r="J305" s="161">
        <v>52.305210000000002</v>
      </c>
      <c r="K305" s="161">
        <v>50.36437999999999</v>
      </c>
      <c r="L305" s="161">
        <v>49.93477</v>
      </c>
      <c r="M305" s="161">
        <v>49.279360000000004</v>
      </c>
      <c r="N305" s="161">
        <v>48.152700000000003</v>
      </c>
      <c r="O305" s="161">
        <v>46.85698</v>
      </c>
      <c r="P305" s="161">
        <v>45.248919999999998</v>
      </c>
      <c r="Q305" s="161">
        <v>45.606989999999996</v>
      </c>
      <c r="R305" s="161">
        <v>45.902050000000003</v>
      </c>
      <c r="S305" s="161">
        <v>45.671920000000007</v>
      </c>
      <c r="T305" s="161">
        <v>45.44178999999999</v>
      </c>
      <c r="U305" s="161">
        <v>45.556940000000004</v>
      </c>
      <c r="V305" s="161">
        <v>44.238477000000003</v>
      </c>
      <c r="W305" s="161">
        <v>42.629437000000003</v>
      </c>
      <c r="X305" s="161">
        <v>41.980215999999999</v>
      </c>
      <c r="Y305" s="161">
        <v>42.415802999999997</v>
      </c>
      <c r="Z305" s="161"/>
      <c r="AA305" s="161"/>
      <c r="AB305" s="161"/>
      <c r="AC305" s="161"/>
      <c r="AD305" s="161"/>
    </row>
    <row r="306" spans="8:30" x14ac:dyDescent="0.35">
      <c r="H306" s="236"/>
      <c r="I306" t="s">
        <v>244</v>
      </c>
      <c r="J306" s="161"/>
      <c r="K306" s="161"/>
      <c r="L306" s="161"/>
      <c r="M306" s="161"/>
      <c r="N306" s="161"/>
      <c r="O306" s="161"/>
      <c r="P306" s="161"/>
      <c r="Q306" s="161"/>
      <c r="R306" s="161"/>
      <c r="S306" s="161"/>
      <c r="T306" s="161"/>
      <c r="U306" s="161"/>
      <c r="V306" s="161">
        <v>44.238476999999996</v>
      </c>
      <c r="W306" s="161">
        <v>42.629437000000003</v>
      </c>
      <c r="X306" s="161">
        <v>41.06</v>
      </c>
      <c r="Y306" s="161">
        <v>41.503649389028922</v>
      </c>
      <c r="Z306" s="161">
        <v>41.191451444262057</v>
      </c>
      <c r="AA306" s="161">
        <v>40.694129538805029</v>
      </c>
      <c r="AB306" s="161">
        <v>40.292199420101007</v>
      </c>
      <c r="AC306" s="161">
        <v>40.117662433682234</v>
      </c>
      <c r="AD306" s="161">
        <v>39.910700708049461</v>
      </c>
    </row>
    <row r="307" spans="8:30" x14ac:dyDescent="0.35">
      <c r="H307" s="236"/>
      <c r="I307" t="s">
        <v>465</v>
      </c>
      <c r="J307" s="161"/>
      <c r="K307" s="161"/>
      <c r="L307" s="161"/>
      <c r="M307" s="161"/>
      <c r="N307" s="161"/>
      <c r="O307" s="161"/>
      <c r="P307" s="161"/>
      <c r="Q307" s="161"/>
      <c r="R307" s="161"/>
      <c r="S307" s="161"/>
      <c r="T307" s="161"/>
      <c r="U307" s="161"/>
      <c r="V307" s="161"/>
      <c r="W307" s="161">
        <v>42.629436999999996</v>
      </c>
      <c r="X307" s="161">
        <v>41.059999687800008</v>
      </c>
      <c r="Y307" s="161">
        <v>41.58419128500001</v>
      </c>
      <c r="Z307" s="161">
        <v>41.414062784999999</v>
      </c>
      <c r="AA307" s="161">
        <v>41.227157658293379</v>
      </c>
      <c r="AB307" s="161">
        <v>40.93581379311285</v>
      </c>
      <c r="AC307" s="161">
        <v>40.610459347216732</v>
      </c>
      <c r="AD307" s="161">
        <v>40.382754308232506</v>
      </c>
    </row>
    <row r="308" spans="8:30" x14ac:dyDescent="0.35">
      <c r="H308" s="236"/>
      <c r="J308" s="161"/>
      <c r="K308" s="161"/>
      <c r="L308" s="161"/>
      <c r="M308" s="161"/>
      <c r="N308" s="161"/>
      <c r="O308" s="161"/>
      <c r="P308" s="161"/>
      <c r="Q308" s="161"/>
      <c r="R308" s="161"/>
      <c r="S308" s="161"/>
      <c r="T308" s="161"/>
      <c r="U308" s="161"/>
      <c r="V308" s="161"/>
      <c r="W308" s="161"/>
      <c r="X308" s="161"/>
      <c r="Y308" s="161"/>
      <c r="Z308" s="161"/>
      <c r="AA308" s="161"/>
      <c r="AB308" s="161"/>
      <c r="AC308" s="161"/>
      <c r="AD308" s="161"/>
    </row>
    <row r="309" spans="8:30" x14ac:dyDescent="0.35">
      <c r="H309" s="236" t="s">
        <v>470</v>
      </c>
      <c r="J309" s="161"/>
      <c r="K309" s="161"/>
      <c r="L309" s="161"/>
      <c r="M309" s="161"/>
      <c r="N309" s="161"/>
      <c r="O309" s="161"/>
      <c r="P309" s="161"/>
      <c r="Q309" s="161"/>
      <c r="R309" s="161"/>
      <c r="S309" s="161"/>
      <c r="T309" s="161"/>
      <c r="U309" s="161"/>
      <c r="V309" s="161"/>
      <c r="W309" s="161"/>
      <c r="X309" s="161"/>
      <c r="Y309" s="161"/>
      <c r="Z309" s="161"/>
      <c r="AA309" s="161"/>
      <c r="AB309" s="161"/>
      <c r="AC309" s="161"/>
      <c r="AD309" s="161"/>
    </row>
    <row r="310" spans="8:30" x14ac:dyDescent="0.35">
      <c r="H310" s="236"/>
      <c r="I310" t="s">
        <v>215</v>
      </c>
      <c r="J310" s="161">
        <v>1.639</v>
      </c>
      <c r="K310" s="161">
        <v>1.639</v>
      </c>
      <c r="L310" s="161">
        <v>1.677</v>
      </c>
      <c r="M310" s="161">
        <v>1.716</v>
      </c>
      <c r="N310" s="161">
        <v>1.746</v>
      </c>
      <c r="O310" s="161">
        <v>1.752</v>
      </c>
      <c r="P310" s="161">
        <v>1.7290000000000001</v>
      </c>
      <c r="Q310" s="161">
        <v>1.7549999999999999</v>
      </c>
      <c r="R310" s="161">
        <v>1.744</v>
      </c>
      <c r="S310" s="161">
        <v>1.73</v>
      </c>
      <c r="T310" s="161">
        <v>1.714</v>
      </c>
      <c r="U310" s="161">
        <v>1.7010000000000003</v>
      </c>
      <c r="V310" s="161">
        <v>1.65943</v>
      </c>
      <c r="W310" s="161">
        <v>1.7034039999999999</v>
      </c>
      <c r="X310" s="161">
        <v>1.7041820000000001</v>
      </c>
      <c r="Y310" s="161"/>
      <c r="Z310" s="161"/>
      <c r="AA310" s="161"/>
      <c r="AB310" s="161"/>
      <c r="AC310" s="161"/>
      <c r="AD310" s="161"/>
    </row>
    <row r="311" spans="8:30" x14ac:dyDescent="0.35">
      <c r="H311" s="236"/>
      <c r="I311" t="s">
        <v>244</v>
      </c>
      <c r="J311" s="161"/>
      <c r="K311" s="161"/>
      <c r="L311" s="161"/>
      <c r="M311" s="161"/>
      <c r="N311" s="161"/>
      <c r="O311" s="161"/>
      <c r="P311" s="161"/>
      <c r="Q311" s="161"/>
      <c r="R311" s="161"/>
      <c r="S311" s="161"/>
      <c r="T311" s="161"/>
      <c r="U311" s="161"/>
      <c r="V311" s="161">
        <v>1.6594300000000002</v>
      </c>
      <c r="W311" s="161">
        <v>1.6594299999999997</v>
      </c>
      <c r="X311" s="161">
        <v>1.6527922799999994</v>
      </c>
      <c r="Y311" s="161">
        <v>1.6395699417599998</v>
      </c>
      <c r="Z311" s="161">
        <v>1.6264533822259195</v>
      </c>
      <c r="AA311" s="161">
        <v>1.6183211153147896</v>
      </c>
      <c r="AB311" s="161">
        <v>1.6183211153147736</v>
      </c>
      <c r="AC311" s="161">
        <v>1.6115960905771893</v>
      </c>
      <c r="AD311" s="161">
        <v>1.6076263832106701</v>
      </c>
    </row>
    <row r="312" spans="8:30" x14ac:dyDescent="0.35">
      <c r="H312" s="236"/>
      <c r="I312" t="s">
        <v>465</v>
      </c>
      <c r="J312" s="161"/>
      <c r="K312" s="161"/>
      <c r="L312" s="161"/>
      <c r="M312" s="161"/>
      <c r="N312" s="161"/>
      <c r="O312" s="161"/>
      <c r="P312" s="161"/>
      <c r="Q312" s="161"/>
      <c r="R312" s="161"/>
      <c r="S312" s="161"/>
      <c r="T312" s="161"/>
      <c r="U312" s="161"/>
      <c r="V312" s="161"/>
      <c r="W312" s="161">
        <v>1.7034039999999999</v>
      </c>
      <c r="X312" s="161">
        <v>1.7034039999999999</v>
      </c>
      <c r="Y312" s="161">
        <v>1.7034039999999999</v>
      </c>
      <c r="Z312" s="161">
        <v>1.7034039999999999</v>
      </c>
      <c r="AA312" s="161">
        <v>1.7034039999999999</v>
      </c>
      <c r="AB312" s="161">
        <v>1.7034039999999999</v>
      </c>
      <c r="AC312" s="161">
        <v>1.7034039999999999</v>
      </c>
      <c r="AD312" s="161">
        <v>1.7034039999999999</v>
      </c>
    </row>
    <row r="313" spans="8:30" x14ac:dyDescent="0.35">
      <c r="H313" s="236"/>
      <c r="J313" s="161"/>
      <c r="K313" s="161"/>
      <c r="L313" s="161"/>
      <c r="M313" s="161"/>
      <c r="N313" s="161"/>
      <c r="O313" s="161"/>
      <c r="P313" s="161"/>
      <c r="Q313" s="161"/>
      <c r="R313" s="161"/>
      <c r="S313" s="161"/>
      <c r="T313" s="161"/>
      <c r="U313" s="161"/>
      <c r="V313" s="161"/>
      <c r="W313" s="161"/>
      <c r="X313" s="161"/>
      <c r="Y313" s="161"/>
      <c r="Z313" s="161"/>
      <c r="AA313" s="161"/>
      <c r="AB313" s="161"/>
      <c r="AC313" s="161"/>
      <c r="AD313" s="161"/>
    </row>
    <row r="314" spans="8:30" x14ac:dyDescent="0.35">
      <c r="H314" s="236" t="s">
        <v>471</v>
      </c>
      <c r="J314" s="161"/>
      <c r="K314" s="161"/>
      <c r="L314" s="161"/>
      <c r="M314" s="161"/>
      <c r="N314" s="161"/>
      <c r="O314" s="161"/>
      <c r="P314" s="161"/>
      <c r="Q314" s="161"/>
      <c r="R314" s="161"/>
      <c r="S314" s="161"/>
      <c r="T314" s="161"/>
      <c r="U314" s="161"/>
      <c r="V314" s="161"/>
      <c r="W314" s="161"/>
      <c r="X314" s="161"/>
      <c r="Y314" s="161"/>
      <c r="Z314" s="161"/>
      <c r="AA314" s="161"/>
      <c r="AB314" s="161"/>
      <c r="AC314" s="161"/>
      <c r="AD314" s="161"/>
    </row>
    <row r="315" spans="8:30" x14ac:dyDescent="0.35">
      <c r="H315" s="236"/>
      <c r="I315" t="s">
        <v>215</v>
      </c>
      <c r="J315" s="161">
        <v>9.1999999999999993</v>
      </c>
      <c r="K315" s="161">
        <v>9.1910000000000007</v>
      </c>
      <c r="L315" s="161">
        <v>8.952</v>
      </c>
      <c r="M315" s="161">
        <v>8.7720000000000002</v>
      </c>
      <c r="N315" s="161">
        <v>8.7129999999999992</v>
      </c>
      <c r="O315" s="161">
        <v>8.4149999999999991</v>
      </c>
      <c r="P315" s="161">
        <v>8.2769999999999992</v>
      </c>
      <c r="Q315" s="161">
        <v>8.3309999999999995</v>
      </c>
      <c r="R315" s="161">
        <v>8.1660000000000021</v>
      </c>
      <c r="S315" s="161">
        <v>8.0025000000000013</v>
      </c>
      <c r="T315" s="161">
        <v>7.8390000000000004</v>
      </c>
      <c r="U315" s="161">
        <v>7.7839999999999989</v>
      </c>
      <c r="V315" s="161">
        <v>7.4823599999999999</v>
      </c>
      <c r="W315" s="161">
        <v>7.4153469999999997</v>
      </c>
      <c r="X315" s="161">
        <v>9.0972249999999999</v>
      </c>
      <c r="Y315" s="161"/>
      <c r="Z315" s="161"/>
      <c r="AA315" s="161"/>
      <c r="AB315" s="161"/>
      <c r="AC315" s="161"/>
      <c r="AD315" s="161"/>
    </row>
    <row r="316" spans="8:30" x14ac:dyDescent="0.35">
      <c r="H316" s="236"/>
      <c r="I316" t="s">
        <v>244</v>
      </c>
      <c r="J316" s="161"/>
      <c r="K316" s="161"/>
      <c r="L316" s="161"/>
      <c r="M316" s="161"/>
      <c r="N316" s="161"/>
      <c r="O316" s="161"/>
      <c r="P316" s="161"/>
      <c r="Q316" s="161"/>
      <c r="R316" s="161"/>
      <c r="S316" s="161"/>
      <c r="T316" s="161"/>
      <c r="U316" s="161"/>
      <c r="V316" s="161">
        <v>7.4823592999999997</v>
      </c>
      <c r="W316" s="161">
        <v>7.459321000000001</v>
      </c>
      <c r="X316" s="161">
        <v>7.1847000996048811</v>
      </c>
      <c r="Y316" s="161">
        <v>7.2908088830331055</v>
      </c>
      <c r="Z316" s="161">
        <v>7.2077015415114252</v>
      </c>
      <c r="AA316" s="161">
        <v>7.1206798965120912</v>
      </c>
      <c r="AB316" s="161">
        <v>7.0503499558426563</v>
      </c>
      <c r="AC316" s="161">
        <v>7.1333528139968179</v>
      </c>
      <c r="AD316" s="161">
        <v>7.0641906641128172</v>
      </c>
    </row>
    <row r="317" spans="8:30" x14ac:dyDescent="0.35">
      <c r="H317" s="236"/>
      <c r="I317" t="s">
        <v>465</v>
      </c>
      <c r="J317" s="161"/>
      <c r="K317" s="161"/>
      <c r="L317" s="161"/>
      <c r="M317" s="161"/>
      <c r="N317" s="161"/>
      <c r="O317" s="161"/>
      <c r="P317" s="161"/>
      <c r="Q317" s="161"/>
      <c r="R317" s="161"/>
      <c r="S317" s="161"/>
      <c r="T317" s="161"/>
      <c r="U317" s="161"/>
      <c r="V317" s="161"/>
      <c r="W317" s="161">
        <v>7.4153469999999997</v>
      </c>
      <c r="X317" s="161">
        <v>7.3637430319999995</v>
      </c>
      <c r="Y317" s="161">
        <v>7.3119690630000012</v>
      </c>
      <c r="Z317" s="161">
        <v>7.2901150950000009</v>
      </c>
      <c r="AA317" s="161">
        <v>7.2634311270000005</v>
      </c>
      <c r="AB317" s="161">
        <v>7.2368321580000003</v>
      </c>
      <c r="AC317" s="161">
        <v>7.2102331900000012</v>
      </c>
      <c r="AD317" s="161">
        <v>7.1724331900000013</v>
      </c>
    </row>
    <row r="318" spans="8:30" x14ac:dyDescent="0.35">
      <c r="H318" s="236"/>
      <c r="J318" s="161"/>
      <c r="K318" s="161"/>
      <c r="L318" s="161"/>
      <c r="M318" s="161"/>
      <c r="N318" s="161"/>
      <c r="O318" s="161"/>
      <c r="P318" s="161"/>
      <c r="Q318" s="161"/>
      <c r="R318" s="161"/>
      <c r="S318" s="161"/>
      <c r="T318" s="161"/>
      <c r="U318" s="161"/>
      <c r="V318" s="161"/>
      <c r="W318" s="161"/>
      <c r="X318" s="161"/>
      <c r="Y318" s="161"/>
      <c r="Z318" s="161"/>
      <c r="AA318" s="161"/>
      <c r="AB318" s="161"/>
      <c r="AC318" s="161"/>
      <c r="AD318" s="161"/>
    </row>
    <row r="319" spans="8:30" x14ac:dyDescent="0.35">
      <c r="H319" s="236" t="s">
        <v>472</v>
      </c>
      <c r="J319" s="161"/>
      <c r="K319" s="161"/>
      <c r="L319" s="161"/>
      <c r="M319" s="161"/>
      <c r="N319" s="161"/>
      <c r="O319" s="161"/>
      <c r="P319" s="161"/>
      <c r="Q319" s="161"/>
      <c r="R319" s="161"/>
      <c r="S319" s="161"/>
      <c r="T319" s="161"/>
      <c r="U319" s="161"/>
      <c r="V319" s="161"/>
      <c r="W319" s="161"/>
      <c r="X319" s="161"/>
      <c r="Y319" s="161"/>
      <c r="Z319" s="161"/>
      <c r="AA319" s="161"/>
      <c r="AB319" s="161"/>
      <c r="AC319" s="161"/>
      <c r="AD319" s="161"/>
    </row>
    <row r="320" spans="8:30" x14ac:dyDescent="0.35">
      <c r="H320" s="236"/>
      <c r="I320" t="s">
        <v>215</v>
      </c>
      <c r="J320" s="161">
        <v>317.51090776247122</v>
      </c>
      <c r="K320" s="161">
        <v>326.46639729480972</v>
      </c>
      <c r="L320" s="161">
        <v>352.17847433363573</v>
      </c>
      <c r="M320" s="161">
        <v>336.78176838922542</v>
      </c>
      <c r="N320" s="161">
        <v>363.64712683241459</v>
      </c>
      <c r="O320" s="161">
        <v>378.14533201686351</v>
      </c>
      <c r="P320" s="161">
        <v>383.00273705908381</v>
      </c>
      <c r="Q320" s="161">
        <v>370.70556115005951</v>
      </c>
      <c r="R320" s="161">
        <v>371.97495394177332</v>
      </c>
      <c r="S320" s="161">
        <v>382.78590819495497</v>
      </c>
      <c r="T320" s="161">
        <v>386.62353333674577</v>
      </c>
      <c r="U320" s="161">
        <v>401.88991520659749</v>
      </c>
      <c r="V320" s="161">
        <v>400</v>
      </c>
      <c r="W320" s="161">
        <v>398.37536019683529</v>
      </c>
      <c r="X320" s="161">
        <v>402.34480222679247</v>
      </c>
      <c r="Y320" s="161"/>
      <c r="Z320" s="161"/>
      <c r="AA320" s="161"/>
      <c r="AB320" s="161"/>
      <c r="AC320" s="161"/>
      <c r="AD320" s="161"/>
    </row>
    <row r="321" spans="1:30" x14ac:dyDescent="0.35">
      <c r="H321" s="236"/>
      <c r="I321" t="s">
        <v>244</v>
      </c>
      <c r="J321" s="161"/>
      <c r="K321" s="161"/>
      <c r="L321" s="161"/>
      <c r="M321" s="161"/>
      <c r="N321" s="161"/>
      <c r="O321" s="161"/>
      <c r="P321" s="161"/>
      <c r="Q321" s="161"/>
      <c r="R321" s="161"/>
      <c r="S321" s="161"/>
      <c r="T321" s="161"/>
      <c r="U321" s="161"/>
      <c r="V321" s="161">
        <v>405.83543298298787</v>
      </c>
      <c r="W321" s="161">
        <v>410.06612222874759</v>
      </c>
      <c r="X321" s="161">
        <v>417.60399972264372</v>
      </c>
      <c r="Y321" s="161">
        <v>418.10980247617192</v>
      </c>
      <c r="Z321" s="161">
        <v>422.95380443412148</v>
      </c>
      <c r="AA321" s="161">
        <v>428.49949138866697</v>
      </c>
      <c r="AB321" s="161">
        <v>432.68981665278613</v>
      </c>
      <c r="AC321" s="161">
        <v>437.16470587648809</v>
      </c>
      <c r="AD321" s="161">
        <v>441.9232394360431</v>
      </c>
    </row>
    <row r="322" spans="1:30" x14ac:dyDescent="0.35">
      <c r="H322" s="236"/>
      <c r="I322" t="s">
        <v>465</v>
      </c>
      <c r="J322" s="161"/>
      <c r="K322" s="161"/>
      <c r="L322" s="161"/>
      <c r="M322" s="161"/>
      <c r="N322" s="161"/>
      <c r="O322" s="161"/>
      <c r="P322" s="161"/>
      <c r="Q322" s="161"/>
      <c r="R322" s="161"/>
      <c r="S322" s="161"/>
      <c r="T322" s="161"/>
      <c r="U322" s="161"/>
      <c r="V322" s="161"/>
      <c r="W322" s="161">
        <v>407.98599411780862</v>
      </c>
      <c r="X322" s="161">
        <v>405.90327157942875</v>
      </c>
      <c r="Y322" s="161">
        <v>421.31842760468015</v>
      </c>
      <c r="Z322" s="161">
        <v>425.61292483198628</v>
      </c>
      <c r="AA322" s="161">
        <v>429.94814035614911</v>
      </c>
      <c r="AB322" s="161">
        <v>434.3244433861525</v>
      </c>
      <c r="AC322" s="161">
        <v>438.74220637871065</v>
      </c>
      <c r="AD322" s="161">
        <v>444.30156140633164</v>
      </c>
    </row>
    <row r="323" spans="1:30" x14ac:dyDescent="0.35">
      <c r="H323" s="236"/>
      <c r="J323" s="161"/>
      <c r="K323" s="161"/>
      <c r="L323" s="161"/>
      <c r="M323" s="161"/>
      <c r="N323" s="161"/>
      <c r="O323" s="161"/>
      <c r="P323" s="161"/>
      <c r="Q323" s="161"/>
      <c r="R323" s="161"/>
      <c r="S323" s="161"/>
      <c r="T323" s="161"/>
      <c r="U323" s="161"/>
      <c r="V323" s="161"/>
      <c r="W323" s="161"/>
      <c r="X323" s="161"/>
      <c r="Y323" s="161"/>
      <c r="Z323" s="161"/>
      <c r="AA323" s="161"/>
      <c r="AB323" s="161"/>
      <c r="AC323" s="161"/>
      <c r="AD323" s="161"/>
    </row>
    <row r="324" spans="1:30" x14ac:dyDescent="0.35">
      <c r="H324" s="236" t="s">
        <v>473</v>
      </c>
      <c r="J324" s="161"/>
      <c r="K324" s="161"/>
      <c r="L324" s="161"/>
      <c r="M324" s="161"/>
      <c r="N324" s="161"/>
      <c r="O324" s="161"/>
      <c r="P324" s="161"/>
      <c r="Q324" s="161"/>
      <c r="R324" s="161"/>
      <c r="S324" s="161"/>
      <c r="T324" s="161"/>
      <c r="U324" s="161"/>
      <c r="V324" s="161"/>
      <c r="W324" s="161"/>
      <c r="X324" s="161"/>
      <c r="Y324" s="161"/>
      <c r="Z324" s="161"/>
      <c r="AA324" s="161"/>
      <c r="AB324" s="161"/>
      <c r="AC324" s="161"/>
      <c r="AD324" s="161"/>
    </row>
    <row r="325" spans="1:30" x14ac:dyDescent="0.35">
      <c r="H325" s="236"/>
      <c r="I325" t="s">
        <v>215</v>
      </c>
      <c r="J325" s="161">
        <v>17.127335324835453</v>
      </c>
      <c r="K325" s="161">
        <v>16.873807843995674</v>
      </c>
      <c r="L325" s="161">
        <v>16.899611645754511</v>
      </c>
      <c r="M325" s="161">
        <v>17.498462132572012</v>
      </c>
      <c r="N325" s="161">
        <v>17.740304027109197</v>
      </c>
      <c r="O325" s="161">
        <v>18.349261740097553</v>
      </c>
      <c r="P325" s="161">
        <v>19.292891570525864</v>
      </c>
      <c r="Q325" s="161">
        <v>19.549689510314099</v>
      </c>
      <c r="R325" s="161">
        <v>19.093752043754037</v>
      </c>
      <c r="S325" s="161">
        <v>19.174899982308602</v>
      </c>
      <c r="T325" s="161">
        <v>19.974374843068464</v>
      </c>
      <c r="U325" s="161">
        <v>20.266457997398419</v>
      </c>
      <c r="V325" s="161">
        <v>20.731595208515301</v>
      </c>
      <c r="W325" s="161">
        <v>22.227</v>
      </c>
      <c r="X325" s="161">
        <v>22.06</v>
      </c>
      <c r="Y325" s="161">
        <v>21.103000000000002</v>
      </c>
      <c r="Z325" s="161"/>
      <c r="AA325" s="161"/>
      <c r="AB325" s="161"/>
      <c r="AC325" s="161"/>
      <c r="AD325" s="161"/>
    </row>
    <row r="326" spans="1:30" x14ac:dyDescent="0.35">
      <c r="H326" s="236"/>
      <c r="I326" t="s">
        <v>244</v>
      </c>
      <c r="J326" s="161"/>
      <c r="K326" s="161"/>
      <c r="L326" s="161"/>
      <c r="M326" s="161"/>
      <c r="N326" s="161"/>
      <c r="O326" s="161"/>
      <c r="P326" s="161"/>
      <c r="Q326" s="161"/>
      <c r="R326" s="161"/>
      <c r="S326" s="161"/>
      <c r="T326" s="161"/>
      <c r="U326" s="161"/>
      <c r="V326" s="161">
        <v>19.793243195827944</v>
      </c>
      <c r="W326" s="161">
        <v>20.730226551363945</v>
      </c>
      <c r="X326" s="161">
        <v>21.668893255240633</v>
      </c>
      <c r="Y326" s="161">
        <v>20.410675941332698</v>
      </c>
      <c r="Z326" s="161">
        <v>20.396213671399167</v>
      </c>
      <c r="AA326" s="161">
        <v>20.451439001173206</v>
      </c>
      <c r="AB326" s="161">
        <v>20.553014968747689</v>
      </c>
      <c r="AC326" s="161">
        <v>20.659547017477404</v>
      </c>
      <c r="AD326" s="161">
        <v>20.735092606687694</v>
      </c>
    </row>
    <row r="327" spans="1:30" x14ac:dyDescent="0.35">
      <c r="H327" s="236"/>
      <c r="I327" t="s">
        <v>465</v>
      </c>
      <c r="J327" s="161"/>
      <c r="K327" s="161"/>
      <c r="L327" s="161"/>
      <c r="M327" s="161"/>
      <c r="N327" s="161"/>
      <c r="O327" s="161"/>
      <c r="P327" s="161"/>
      <c r="Q327" s="161"/>
      <c r="R327" s="161"/>
      <c r="S327" s="161"/>
      <c r="T327" s="161"/>
      <c r="U327" s="161"/>
      <c r="V327" s="161"/>
      <c r="W327" s="161">
        <v>20.743788292793852</v>
      </c>
      <c r="X327" s="161">
        <v>21.866931938140556</v>
      </c>
      <c r="Y327" s="161">
        <v>20.686891729931386</v>
      </c>
      <c r="Z327" s="161">
        <v>21.057620776292389</v>
      </c>
      <c r="AA327" s="161">
        <v>21.191456346751988</v>
      </c>
      <c r="AB327" s="161">
        <v>21.261377617745673</v>
      </c>
      <c r="AC327" s="161">
        <v>21.306506475271053</v>
      </c>
      <c r="AD327" s="161">
        <v>21.435733890186686</v>
      </c>
    </row>
    <row r="328" spans="1:30" x14ac:dyDescent="0.35">
      <c r="H328" s="236"/>
      <c r="J328" s="161"/>
      <c r="K328" s="161"/>
      <c r="L328" s="161"/>
      <c r="M328" s="161"/>
      <c r="N328" s="161"/>
      <c r="O328" s="161"/>
      <c r="P328" s="161"/>
      <c r="Q328" s="161"/>
      <c r="R328" s="161"/>
      <c r="S328" s="161"/>
      <c r="T328" s="161"/>
      <c r="U328" s="161"/>
      <c r="V328" s="161"/>
      <c r="W328" s="161"/>
      <c r="X328" s="161"/>
      <c r="Y328" s="161"/>
      <c r="Z328" s="161"/>
      <c r="AA328" s="161"/>
      <c r="AB328" s="161"/>
      <c r="AC328" s="161"/>
      <c r="AD328" s="161"/>
    </row>
    <row r="329" spans="1:30" x14ac:dyDescent="0.35">
      <c r="H329" s="236" t="s">
        <v>474</v>
      </c>
      <c r="J329" s="161"/>
      <c r="K329" s="161"/>
      <c r="L329" s="161"/>
      <c r="M329" s="161"/>
      <c r="N329" s="161"/>
      <c r="O329" s="161"/>
      <c r="P329" s="161"/>
      <c r="Q329" s="161"/>
      <c r="R329" s="161"/>
      <c r="S329" s="161"/>
      <c r="T329" s="161"/>
      <c r="U329" s="161"/>
      <c r="V329" s="161"/>
      <c r="W329" s="161"/>
      <c r="X329" s="161"/>
      <c r="Y329" s="161"/>
      <c r="Z329" s="161"/>
      <c r="AA329" s="161"/>
      <c r="AB329" s="161"/>
      <c r="AC329" s="161"/>
      <c r="AD329" s="161"/>
    </row>
    <row r="330" spans="1:30" x14ac:dyDescent="0.35">
      <c r="H330" s="236"/>
      <c r="I330" t="s">
        <v>215</v>
      </c>
      <c r="J330" s="161">
        <v>0.10538279863321999</v>
      </c>
      <c r="K330" s="161">
        <v>0.10679318894435</v>
      </c>
      <c r="L330" s="161">
        <v>0.108374361</v>
      </c>
      <c r="M330" s="161">
        <v>0.10608536633000001</v>
      </c>
      <c r="N330" s="161">
        <v>0.10262444594999999</v>
      </c>
      <c r="O330" s="161">
        <v>0.10377561076490002</v>
      </c>
      <c r="P330" s="161">
        <v>0.10371835946099005</v>
      </c>
      <c r="Q330" s="161">
        <v>0.10369071838508903</v>
      </c>
      <c r="R330" s="161">
        <v>0.10620148729999998</v>
      </c>
      <c r="S330" s="161">
        <v>0.113569</v>
      </c>
      <c r="T330" s="161">
        <v>0.11371599999999998</v>
      </c>
      <c r="U330" s="161">
        <v>0.11294199999999997</v>
      </c>
      <c r="V330" s="161">
        <v>0.1032231</v>
      </c>
      <c r="W330" s="161">
        <v>0.10145975864212045</v>
      </c>
      <c r="X330" s="161"/>
      <c r="Y330" s="161"/>
      <c r="Z330" s="161"/>
      <c r="AA330" s="161"/>
      <c r="AB330" s="161"/>
      <c r="AC330" s="161"/>
      <c r="AD330" s="161"/>
    </row>
    <row r="331" spans="1:30" x14ac:dyDescent="0.35">
      <c r="H331" s="236"/>
      <c r="I331" t="s">
        <v>244</v>
      </c>
      <c r="J331" s="161"/>
      <c r="K331" s="161"/>
      <c r="L331" s="161"/>
      <c r="M331" s="161"/>
      <c r="N331" s="161"/>
      <c r="O331" s="161"/>
      <c r="P331" s="161"/>
      <c r="Q331" s="161"/>
      <c r="R331" s="161"/>
      <c r="S331" s="161"/>
      <c r="T331" s="161"/>
      <c r="U331" s="161"/>
      <c r="V331" s="161">
        <v>0.1032231</v>
      </c>
      <c r="W331" s="161">
        <v>0.10145975864212045</v>
      </c>
      <c r="X331" s="161">
        <v>0.10589355114544671</v>
      </c>
      <c r="Y331" s="161">
        <v>0.10650508130619721</v>
      </c>
      <c r="Z331" s="161">
        <v>0.10683699222137304</v>
      </c>
      <c r="AA331" s="161">
        <v>0.1072463748015578</v>
      </c>
      <c r="AB331" s="161">
        <v>0.1071176958760746</v>
      </c>
      <c r="AC331" s="161">
        <v>0.1077176958760746</v>
      </c>
      <c r="AD331" s="161">
        <v>0.10831769587607461</v>
      </c>
    </row>
    <row r="332" spans="1:30" x14ac:dyDescent="0.35">
      <c r="H332" s="236"/>
      <c r="I332" t="s">
        <v>465</v>
      </c>
      <c r="J332" s="161"/>
      <c r="K332" s="161"/>
      <c r="L332" s="161"/>
      <c r="M332" s="161"/>
      <c r="N332" s="161"/>
      <c r="O332" s="161"/>
      <c r="P332" s="161"/>
      <c r="Q332" s="161"/>
      <c r="R332" s="161"/>
      <c r="S332" s="161"/>
      <c r="T332" s="161"/>
      <c r="U332" s="161"/>
      <c r="V332" s="161"/>
      <c r="W332" s="161">
        <v>0.10145975864212045</v>
      </c>
      <c r="X332" s="161">
        <v>0.10589355114544671</v>
      </c>
      <c r="Y332" s="161">
        <v>0.10650508130619721</v>
      </c>
      <c r="Z332" s="161">
        <v>0.10683699222137304</v>
      </c>
      <c r="AA332" s="161">
        <v>0.1072463748015578</v>
      </c>
      <c r="AB332" s="161">
        <v>0.1071176958760746</v>
      </c>
      <c r="AC332" s="161">
        <v>0.1071293397551781</v>
      </c>
      <c r="AD332" s="161">
        <v>0.10772933975517809</v>
      </c>
    </row>
    <row r="333" spans="1:30" x14ac:dyDescent="0.35">
      <c r="H333" s="236"/>
    </row>
    <row r="334" spans="1:30" x14ac:dyDescent="0.35">
      <c r="H334" s="236" t="s">
        <v>475</v>
      </c>
    </row>
    <row r="335" spans="1:30" s="23" customFormat="1" x14ac:dyDescent="0.35">
      <c r="A335" s="8"/>
      <c r="B335" s="8"/>
      <c r="C335" s="8"/>
      <c r="D335" s="8"/>
      <c r="E335" s="8"/>
      <c r="F335" s="8"/>
      <c r="G335" s="8"/>
      <c r="H335" s="236"/>
      <c r="I335" t="s">
        <v>215</v>
      </c>
      <c r="J335" s="23">
        <v>-1.4374708815558596E-2</v>
      </c>
      <c r="K335" s="23">
        <v>-1.8720973662699997E-2</v>
      </c>
      <c r="L335" s="23">
        <v>-1.9629387606073214E-2</v>
      </c>
      <c r="M335" s="23">
        <v>-3.8572917353201317E-3</v>
      </c>
      <c r="N335" s="23">
        <v>-9.6116667409496589E-3</v>
      </c>
      <c r="O335" s="23">
        <v>-8.4531397473706412E-3</v>
      </c>
      <c r="P335" s="23">
        <v>-1.370554314574406E-2</v>
      </c>
      <c r="Q335" s="23">
        <v>-1.4676308121365764E-2</v>
      </c>
      <c r="R335" s="23">
        <v>-1.6397875408618801E-2</v>
      </c>
      <c r="S335" s="23">
        <v>-1.8974481503876178E-2</v>
      </c>
      <c r="T335" s="23">
        <v>-2.2522424338322709E-2</v>
      </c>
      <c r="U335" s="23">
        <v>-2.6236690402191471E-2</v>
      </c>
      <c r="V335" s="23">
        <v>-2.4282236439609504E-2</v>
      </c>
      <c r="W335" s="23">
        <v>-2.5723618470692371E-2</v>
      </c>
      <c r="X335" s="23">
        <v>-2.6631457501080376E-2</v>
      </c>
    </row>
    <row r="336" spans="1:30" s="23" customFormat="1" x14ac:dyDescent="0.35">
      <c r="A336" s="8"/>
      <c r="B336" s="8"/>
      <c r="C336" s="8"/>
      <c r="D336" s="8"/>
      <c r="E336" s="8"/>
      <c r="F336" s="8"/>
      <c r="G336" s="8"/>
      <c r="H336" s="236"/>
      <c r="I336" t="s">
        <v>465</v>
      </c>
      <c r="X336" s="23">
        <v>-2.6631457501080376E-2</v>
      </c>
      <c r="Y336" s="23">
        <v>-2.7509701437508055E-2</v>
      </c>
      <c r="Z336" s="23">
        <v>-8.7630794258526892E-2</v>
      </c>
      <c r="AA336" s="23">
        <v>-0.27762553138205476</v>
      </c>
      <c r="AB336" s="23">
        <v>-0.40953735014041909</v>
      </c>
      <c r="AC336" s="23">
        <v>-0.7400576700022774</v>
      </c>
      <c r="AD336" s="23">
        <v>-1.1861150993258796</v>
      </c>
    </row>
    <row r="337" spans="1:30" x14ac:dyDescent="0.35">
      <c r="H337" s="236"/>
    </row>
    <row r="338" spans="1:30" x14ac:dyDescent="0.35">
      <c r="H338" s="236"/>
    </row>
    <row r="339" spans="1:30" x14ac:dyDescent="0.35">
      <c r="H339" s="236"/>
    </row>
    <row r="340" spans="1:30" x14ac:dyDescent="0.35">
      <c r="H340" s="236"/>
    </row>
    <row r="341" spans="1:30" x14ac:dyDescent="0.35">
      <c r="H341" s="236"/>
    </row>
    <row r="342" spans="1:30" s="16" customFormat="1" x14ac:dyDescent="0.35">
      <c r="A342" s="15" t="s">
        <v>92</v>
      </c>
      <c r="B342" s="16" t="s">
        <v>476</v>
      </c>
      <c r="H342" s="238"/>
    </row>
    <row r="343" spans="1:30" x14ac:dyDescent="0.35">
      <c r="A343" s="228"/>
      <c r="H343" s="236"/>
      <c r="J343" s="66">
        <v>40179</v>
      </c>
      <c r="K343" s="66">
        <v>40544</v>
      </c>
      <c r="L343" s="66">
        <v>40909</v>
      </c>
      <c r="M343" s="66">
        <v>41275</v>
      </c>
      <c r="N343" s="66">
        <v>41640</v>
      </c>
      <c r="O343" s="66">
        <v>42005</v>
      </c>
      <c r="P343" s="66">
        <v>42370</v>
      </c>
      <c r="Q343" s="66">
        <v>42736</v>
      </c>
      <c r="R343" s="66">
        <v>43101</v>
      </c>
      <c r="S343" s="66">
        <v>43466</v>
      </c>
      <c r="T343" s="66">
        <v>43831</v>
      </c>
      <c r="U343" s="66">
        <v>44197</v>
      </c>
      <c r="V343" s="66">
        <v>44562</v>
      </c>
      <c r="W343" s="66">
        <v>44927</v>
      </c>
      <c r="X343" s="66">
        <v>45292</v>
      </c>
      <c r="Y343" s="66">
        <v>45658</v>
      </c>
      <c r="Z343" s="66">
        <v>46023</v>
      </c>
      <c r="AA343" s="66">
        <v>46388</v>
      </c>
      <c r="AB343" s="66">
        <v>46753</v>
      </c>
      <c r="AC343" s="66">
        <v>47119</v>
      </c>
      <c r="AD343" s="66">
        <v>47484</v>
      </c>
    </row>
    <row r="344" spans="1:30" x14ac:dyDescent="0.35">
      <c r="A344" s="228"/>
      <c r="H344" s="236" t="s">
        <v>477</v>
      </c>
    </row>
    <row r="345" spans="1:30" x14ac:dyDescent="0.35">
      <c r="A345" s="228"/>
      <c r="H345" s="236"/>
      <c r="I345" t="s">
        <v>215</v>
      </c>
      <c r="T345" s="252">
        <v>-6.5165670466541101</v>
      </c>
      <c r="U345" s="252">
        <v>-8.1880910763017098</v>
      </c>
      <c r="V345" s="252">
        <v>-7.6810477756394056</v>
      </c>
      <c r="W345" s="252">
        <v>-6.0140857560062244</v>
      </c>
      <c r="X345" s="252">
        <v>-7.1305636550609952</v>
      </c>
      <c r="Y345" s="252"/>
      <c r="Z345" s="252"/>
      <c r="AA345" s="252"/>
      <c r="AB345" s="252"/>
      <c r="AC345" s="252"/>
      <c r="AD345" s="252"/>
    </row>
    <row r="346" spans="1:30" x14ac:dyDescent="0.35">
      <c r="H346" s="236"/>
      <c r="I346" t="s">
        <v>465</v>
      </c>
      <c r="T346" s="252"/>
      <c r="U346" s="252"/>
      <c r="V346" s="252"/>
      <c r="W346" s="252"/>
      <c r="X346" s="252">
        <v>-6.7775551210499998</v>
      </c>
      <c r="Y346" s="252">
        <v>-7.3902977310500004</v>
      </c>
      <c r="Z346" s="252">
        <v>-9.2414842120500005</v>
      </c>
      <c r="AA346" s="252">
        <v>-10.96557957105</v>
      </c>
      <c r="AB346" s="252">
        <v>-13.127182281050001</v>
      </c>
      <c r="AC346" s="252">
        <v>-15.060974451050001</v>
      </c>
      <c r="AD346" s="252">
        <v>-16.433912091050001</v>
      </c>
    </row>
    <row r="347" spans="1:30" x14ac:dyDescent="0.35">
      <c r="H347" s="236"/>
    </row>
    <row r="348" spans="1:30" x14ac:dyDescent="0.35">
      <c r="H348" s="236" t="s">
        <v>478</v>
      </c>
      <c r="U348">
        <v>-9.68</v>
      </c>
      <c r="V348">
        <v>-8.36</v>
      </c>
      <c r="W348">
        <v>-7.76</v>
      </c>
      <c r="X348">
        <v>-7.96</v>
      </c>
    </row>
    <row r="349" spans="1:30" x14ac:dyDescent="0.35">
      <c r="H349" s="236"/>
      <c r="I349" t="s">
        <v>215</v>
      </c>
      <c r="Y349" s="23">
        <v>-8.535281862918076</v>
      </c>
      <c r="Z349" s="23">
        <v>-10.433587435970969</v>
      </c>
      <c r="AA349" s="23">
        <v>-12.209070938500052</v>
      </c>
      <c r="AB349" s="23">
        <v>-14.388121507786538</v>
      </c>
      <c r="AC349" s="23">
        <v>-16.346424723531872</v>
      </c>
      <c r="AD349" s="23">
        <v>-17.7515237624972</v>
      </c>
    </row>
    <row r="350" spans="1:30" x14ac:dyDescent="0.35">
      <c r="H350" s="236"/>
      <c r="I350" t="s">
        <v>465</v>
      </c>
    </row>
    <row r="351" spans="1:30" x14ac:dyDescent="0.35">
      <c r="H351" s="236"/>
    </row>
    <row r="352" spans="1:30" x14ac:dyDescent="0.35">
      <c r="H352" s="236" t="s">
        <v>479</v>
      </c>
    </row>
    <row r="353" spans="8:30" x14ac:dyDescent="0.35">
      <c r="H353" s="236"/>
      <c r="I353" t="s">
        <v>215</v>
      </c>
      <c r="J353" s="253">
        <v>2012</v>
      </c>
      <c r="K353" s="253">
        <v>2012</v>
      </c>
      <c r="L353" s="253">
        <v>2012</v>
      </c>
      <c r="M353" s="253">
        <v>2834</v>
      </c>
      <c r="N353" s="253">
        <v>2806</v>
      </c>
      <c r="O353" s="253">
        <v>2806</v>
      </c>
      <c r="P353" s="253">
        <v>2829</v>
      </c>
      <c r="Q353" s="253">
        <v>4526</v>
      </c>
      <c r="R353" s="253">
        <v>3824</v>
      </c>
      <c r="S353" s="253">
        <v>5436</v>
      </c>
      <c r="T353" s="253">
        <v>5093</v>
      </c>
      <c r="U353" s="253">
        <v>4044</v>
      </c>
      <c r="V353" s="253">
        <v>5502</v>
      </c>
      <c r="W353" s="253">
        <v>6202</v>
      </c>
      <c r="X353" s="253">
        <v>4702</v>
      </c>
      <c r="Y353" s="253"/>
      <c r="Z353" s="253"/>
      <c r="AA353" s="253"/>
      <c r="AB353" s="253"/>
      <c r="AC353" s="253"/>
      <c r="AD353" s="253"/>
    </row>
    <row r="354" spans="8:30" x14ac:dyDescent="0.35">
      <c r="H354" s="236"/>
      <c r="I354" t="s">
        <v>465</v>
      </c>
      <c r="J354" s="253"/>
      <c r="K354" s="253"/>
      <c r="L354" s="253"/>
      <c r="M354" s="253"/>
      <c r="N354" s="253"/>
      <c r="O354" s="253"/>
      <c r="P354" s="253"/>
      <c r="Q354" s="253"/>
      <c r="R354" s="253"/>
      <c r="S354" s="253"/>
      <c r="T354" s="253"/>
      <c r="U354" s="253"/>
      <c r="V354" s="253"/>
      <c r="W354" s="253">
        <v>5529.2621960727984</v>
      </c>
      <c r="X354" s="253">
        <v>3500</v>
      </c>
      <c r="Y354" s="253">
        <v>2200</v>
      </c>
      <c r="Z354" s="253">
        <v>400</v>
      </c>
      <c r="AA354" s="253">
        <v>200</v>
      </c>
      <c r="AB354" s="253">
        <v>100</v>
      </c>
      <c r="AC354" s="253">
        <v>100</v>
      </c>
      <c r="AD354" s="253">
        <v>2600</v>
      </c>
    </row>
    <row r="355" spans="8:30" x14ac:dyDescent="0.35">
      <c r="H355" s="236"/>
      <c r="I355" t="s">
        <v>480</v>
      </c>
      <c r="J355" s="253"/>
      <c r="K355" s="253"/>
      <c r="L355" s="253"/>
      <c r="M355" s="253"/>
      <c r="N355" s="253"/>
      <c r="O355" s="253"/>
      <c r="P355" s="253"/>
      <c r="Q355" s="253"/>
      <c r="R355" s="253"/>
      <c r="S355" s="253"/>
      <c r="T355" s="253"/>
      <c r="U355" s="253"/>
      <c r="V355" s="253">
        <v>4100</v>
      </c>
      <c r="W355" s="253">
        <v>5300</v>
      </c>
      <c r="X355" s="253">
        <v>3500</v>
      </c>
      <c r="Y355" s="253">
        <v>2200</v>
      </c>
      <c r="Z355" s="253">
        <v>400</v>
      </c>
      <c r="AA355" s="253">
        <v>200</v>
      </c>
      <c r="AB355" s="253">
        <v>100</v>
      </c>
      <c r="AC355" s="253">
        <v>100</v>
      </c>
      <c r="AD355" s="253"/>
    </row>
    <row r="356" spans="8:30" x14ac:dyDescent="0.35">
      <c r="H356" s="236"/>
    </row>
    <row r="357" spans="8:30" x14ac:dyDescent="0.35">
      <c r="H357" s="229" t="s">
        <v>481</v>
      </c>
    </row>
    <row r="358" spans="8:30" x14ac:dyDescent="0.35">
      <c r="H358" s="236"/>
      <c r="I358" t="s">
        <v>215</v>
      </c>
      <c r="J358" s="253">
        <v>8808</v>
      </c>
      <c r="K358" s="253">
        <v>17613</v>
      </c>
      <c r="L358" s="253">
        <v>16879</v>
      </c>
      <c r="M358" s="253">
        <v>6929</v>
      </c>
      <c r="N358" s="253">
        <v>5236</v>
      </c>
      <c r="O358" s="253">
        <v>5239</v>
      </c>
      <c r="P358" s="253">
        <v>2364</v>
      </c>
      <c r="Q358" s="253">
        <v>4891</v>
      </c>
      <c r="R358" s="253">
        <v>5808</v>
      </c>
      <c r="S358" s="253">
        <v>28738</v>
      </c>
      <c r="T358" s="253">
        <v>37120</v>
      </c>
      <c r="U358" s="253">
        <v>47666</v>
      </c>
      <c r="V358" s="253">
        <v>72694</v>
      </c>
      <c r="W358" s="253">
        <v>78383</v>
      </c>
      <c r="X358" s="253">
        <v>67235</v>
      </c>
      <c r="Y358" s="253"/>
      <c r="Z358" s="253"/>
      <c r="AA358" s="253"/>
      <c r="AB358" s="253"/>
    </row>
    <row r="359" spans="8:30" x14ac:dyDescent="0.35">
      <c r="H359" s="236"/>
      <c r="I359" t="s">
        <v>465</v>
      </c>
      <c r="J359" s="253"/>
      <c r="K359" s="253"/>
      <c r="L359" s="253"/>
      <c r="M359" s="253"/>
      <c r="N359" s="253"/>
      <c r="O359" s="253"/>
      <c r="P359" s="253"/>
      <c r="Q359" s="253"/>
      <c r="R359" s="253"/>
      <c r="S359" s="253"/>
      <c r="T359" s="253"/>
      <c r="U359" s="253"/>
      <c r="V359" s="253"/>
      <c r="W359" s="253">
        <v>68468.171155419201</v>
      </c>
      <c r="X359" s="253">
        <v>59100</v>
      </c>
      <c r="Y359" s="253">
        <v>60600</v>
      </c>
      <c r="Z359" s="253">
        <v>27200</v>
      </c>
      <c r="AA359" s="253">
        <v>32200</v>
      </c>
      <c r="AB359" s="253">
        <v>32200</v>
      </c>
      <c r="AC359">
        <v>32200</v>
      </c>
      <c r="AD359">
        <v>37200</v>
      </c>
    </row>
    <row r="360" spans="8:30" x14ac:dyDescent="0.35">
      <c r="H360" s="236"/>
      <c r="I360" t="s">
        <v>480</v>
      </c>
      <c r="J360" s="253"/>
      <c r="K360" s="253"/>
      <c r="L360" s="253"/>
      <c r="M360" s="253"/>
      <c r="N360" s="253"/>
      <c r="O360" s="253"/>
      <c r="P360" s="253"/>
      <c r="Q360" s="253"/>
      <c r="R360" s="253"/>
      <c r="S360" s="253"/>
      <c r="T360" s="253"/>
      <c r="U360" s="253"/>
      <c r="V360" s="253">
        <v>63300</v>
      </c>
      <c r="W360" s="253">
        <v>88000</v>
      </c>
      <c r="X360" s="253">
        <v>51800</v>
      </c>
      <c r="Y360" s="253">
        <v>60600</v>
      </c>
      <c r="Z360" s="253">
        <v>17200</v>
      </c>
      <c r="AA360" s="253">
        <v>13500</v>
      </c>
      <c r="AB360" s="253">
        <v>11200</v>
      </c>
      <c r="AC360">
        <v>11100</v>
      </c>
      <c r="AD360">
        <v>13700</v>
      </c>
    </row>
    <row r="361" spans="8:30" x14ac:dyDescent="0.35">
      <c r="H361" s="236"/>
    </row>
    <row r="362" spans="8:30" x14ac:dyDescent="0.35">
      <c r="H362" s="236" t="s">
        <v>482</v>
      </c>
    </row>
    <row r="363" spans="8:30" x14ac:dyDescent="0.35">
      <c r="H363" s="236"/>
      <c r="I363" t="s">
        <v>215</v>
      </c>
      <c r="U363">
        <v>1.49</v>
      </c>
      <c r="V363">
        <v>0.68</v>
      </c>
      <c r="W363">
        <v>1.75</v>
      </c>
      <c r="X363">
        <v>0.83</v>
      </c>
    </row>
    <row r="364" spans="8:30" x14ac:dyDescent="0.35">
      <c r="H364" s="236"/>
      <c r="I364" t="s">
        <v>465</v>
      </c>
      <c r="Y364">
        <v>1.165044850872164</v>
      </c>
      <c r="Z364">
        <v>1.2113748896996155</v>
      </c>
      <c r="AA364">
        <v>1.2842224731062344</v>
      </c>
      <c r="AB364">
        <v>1.2941355613994769</v>
      </c>
      <c r="AC364">
        <v>1.3158680243271439</v>
      </c>
      <c r="AD364">
        <v>1.3366299932970289</v>
      </c>
    </row>
    <row r="365" spans="8:30" x14ac:dyDescent="0.35">
      <c r="H365" s="236"/>
    </row>
    <row r="366" spans="8:30" x14ac:dyDescent="0.35">
      <c r="H366" s="236" t="s">
        <v>483</v>
      </c>
    </row>
    <row r="367" spans="8:30" x14ac:dyDescent="0.35">
      <c r="H367" s="236"/>
      <c r="I367" t="s">
        <v>215</v>
      </c>
      <c r="J367" s="161">
        <v>10188</v>
      </c>
      <c r="K367" s="161">
        <v>8839</v>
      </c>
      <c r="L367" s="161">
        <v>10683</v>
      </c>
      <c r="M367" s="161">
        <v>13907</v>
      </c>
      <c r="N367" s="161">
        <v>11249</v>
      </c>
      <c r="O367" s="161">
        <v>8446</v>
      </c>
      <c r="P367" s="161">
        <v>8287</v>
      </c>
      <c r="Q367" s="161">
        <v>7493</v>
      </c>
      <c r="R367" s="161">
        <v>7024</v>
      </c>
      <c r="S367" s="161">
        <v>4795</v>
      </c>
      <c r="T367" s="161">
        <v>6925</v>
      </c>
      <c r="U367" s="161">
        <v>2924</v>
      </c>
      <c r="V367" s="161">
        <v>1660</v>
      </c>
      <c r="W367" s="161"/>
      <c r="X367" s="161"/>
      <c r="Y367" s="161"/>
      <c r="Z367" s="161"/>
      <c r="AA367" s="161"/>
      <c r="AB367" s="161"/>
      <c r="AC367" s="161"/>
      <c r="AD367" s="161"/>
    </row>
    <row r="368" spans="8:30" x14ac:dyDescent="0.35">
      <c r="H368" s="236"/>
      <c r="I368" t="s">
        <v>465</v>
      </c>
      <c r="J368" s="161"/>
      <c r="K368" s="161"/>
      <c r="L368" s="161"/>
      <c r="M368" s="161"/>
      <c r="N368" s="161"/>
      <c r="O368" s="161"/>
      <c r="P368" s="161"/>
      <c r="Q368" s="161"/>
      <c r="R368" s="161"/>
      <c r="S368" s="161"/>
      <c r="T368" s="161"/>
      <c r="U368" s="161"/>
      <c r="V368" s="161"/>
      <c r="W368" s="161"/>
      <c r="X368" s="161">
        <v>1776.6504518012907</v>
      </c>
      <c r="Y368" s="161">
        <v>1776.6504518012907</v>
      </c>
      <c r="Z368" s="161">
        <v>1776.6504518012907</v>
      </c>
      <c r="AA368" s="161">
        <v>1776.6504518012907</v>
      </c>
      <c r="AB368" s="161">
        <v>1776.6504518012907</v>
      </c>
      <c r="AC368" s="161">
        <v>1776.6504518012907</v>
      </c>
      <c r="AD368" s="161">
        <v>1776.6504518012907</v>
      </c>
    </row>
    <row r="369" spans="8:30" x14ac:dyDescent="0.35">
      <c r="H369" s="236"/>
      <c r="I369" t="s">
        <v>484</v>
      </c>
      <c r="J369" s="161"/>
      <c r="K369" s="161"/>
      <c r="L369" s="161"/>
      <c r="M369" s="161"/>
      <c r="N369" s="161"/>
      <c r="O369" s="161"/>
      <c r="P369" s="161"/>
      <c r="Q369" s="161"/>
      <c r="R369" s="161"/>
      <c r="S369" s="161"/>
      <c r="T369" s="161"/>
      <c r="U369" s="161"/>
      <c r="V369" s="161"/>
      <c r="W369" s="161">
        <v>3174</v>
      </c>
      <c r="X369" s="161">
        <v>2001</v>
      </c>
      <c r="Y369" s="161"/>
      <c r="Z369" s="161"/>
      <c r="AA369" s="161"/>
      <c r="AB369" s="161"/>
      <c r="AC369" s="161"/>
      <c r="AD369" s="161"/>
    </row>
    <row r="370" spans="8:30" x14ac:dyDescent="0.35">
      <c r="H370" s="236"/>
    </row>
    <row r="371" spans="8:30" x14ac:dyDescent="0.35">
      <c r="H371" s="236" t="s">
        <v>485</v>
      </c>
    </row>
    <row r="372" spans="8:30" x14ac:dyDescent="0.35">
      <c r="H372" s="236"/>
      <c r="I372" t="s">
        <v>215</v>
      </c>
      <c r="J372" s="161">
        <v>6426</v>
      </c>
      <c r="K372" s="161">
        <v>5386</v>
      </c>
      <c r="L372" s="161">
        <v>7643</v>
      </c>
      <c r="M372" s="161">
        <v>9744</v>
      </c>
      <c r="N372" s="161">
        <v>7067</v>
      </c>
      <c r="O372" s="161">
        <v>4608</v>
      </c>
      <c r="P372" s="161">
        <v>3609</v>
      </c>
      <c r="Q372" s="161">
        <v>2449</v>
      </c>
      <c r="R372" s="161">
        <v>1634</v>
      </c>
      <c r="S372" s="161">
        <v>1512</v>
      </c>
      <c r="T372" s="161">
        <v>1698</v>
      </c>
      <c r="U372" s="161">
        <v>816</v>
      </c>
      <c r="V372" s="161">
        <v>553</v>
      </c>
      <c r="W372" s="161">
        <v>295</v>
      </c>
      <c r="X372" s="161">
        <v>180</v>
      </c>
      <c r="Y372" s="161"/>
      <c r="Z372" s="161"/>
      <c r="AA372" s="161"/>
      <c r="AB372" s="161"/>
      <c r="AC372" s="161"/>
      <c r="AD372" s="161"/>
    </row>
    <row r="373" spans="8:30" x14ac:dyDescent="0.35">
      <c r="H373" s="236"/>
      <c r="I373" t="s">
        <v>465</v>
      </c>
      <c r="J373" s="161"/>
      <c r="K373" s="161"/>
      <c r="L373" s="161"/>
      <c r="M373" s="161"/>
      <c r="N373" s="161"/>
      <c r="O373" s="161"/>
      <c r="P373" s="161"/>
      <c r="Q373" s="161"/>
      <c r="R373" s="161"/>
      <c r="S373" s="161"/>
      <c r="T373" s="161"/>
      <c r="U373" s="161"/>
      <c r="V373" s="161">
        <v>206.23486503122541</v>
      </c>
      <c r="W373" s="161">
        <v>247.91429830861259</v>
      </c>
      <c r="X373" s="161">
        <v>196.66666666666666</v>
      </c>
      <c r="Y373" s="161">
        <v>196.66666666666666</v>
      </c>
      <c r="Z373" s="161">
        <v>196.66666666666666</v>
      </c>
      <c r="AA373" s="161">
        <v>196.66666666666666</v>
      </c>
      <c r="AB373" s="161">
        <v>196.66666666666666</v>
      </c>
      <c r="AC373" s="161">
        <v>196.66666666666666</v>
      </c>
      <c r="AD373" s="161">
        <v>196.66666666666666</v>
      </c>
    </row>
    <row r="374" spans="8:30" x14ac:dyDescent="0.35">
      <c r="H374" s="236"/>
    </row>
    <row r="375" spans="8:30" x14ac:dyDescent="0.35">
      <c r="H375" s="236" t="s">
        <v>486</v>
      </c>
    </row>
    <row r="376" spans="8:30" x14ac:dyDescent="0.35">
      <c r="H376" s="236"/>
      <c r="I376" t="s">
        <v>215</v>
      </c>
      <c r="J376" s="161">
        <v>1976</v>
      </c>
      <c r="K376" s="161">
        <v>1166</v>
      </c>
      <c r="L376" s="161">
        <v>1297</v>
      </c>
      <c r="M376" s="161">
        <v>1209</v>
      </c>
      <c r="N376" s="161">
        <v>687</v>
      </c>
      <c r="O376" s="161">
        <v>1026</v>
      </c>
      <c r="P376" s="161">
        <v>771</v>
      </c>
      <c r="Q376" s="161">
        <v>516</v>
      </c>
      <c r="R376" s="161">
        <v>585</v>
      </c>
      <c r="S376" s="161">
        <v>590</v>
      </c>
      <c r="T376" s="161">
        <v>538</v>
      </c>
      <c r="U376" s="161">
        <v>394</v>
      </c>
      <c r="V376" s="161">
        <v>357</v>
      </c>
      <c r="W376" s="161">
        <v>429</v>
      </c>
      <c r="X376" s="161">
        <v>429</v>
      </c>
      <c r="Y376" s="161"/>
      <c r="Z376" s="161"/>
      <c r="AA376" s="161"/>
      <c r="AB376" s="161"/>
      <c r="AC376" s="161"/>
      <c r="AD376" s="161"/>
    </row>
    <row r="377" spans="8:30" x14ac:dyDescent="0.35">
      <c r="H377" s="236"/>
      <c r="I377" t="s">
        <v>465</v>
      </c>
      <c r="J377" s="161"/>
      <c r="K377" s="161"/>
      <c r="L377" s="161"/>
      <c r="M377" s="161"/>
      <c r="N377" s="161"/>
      <c r="O377" s="161"/>
      <c r="P377" s="161"/>
      <c r="Q377" s="161"/>
      <c r="R377" s="161"/>
      <c r="S377" s="161"/>
      <c r="T377" s="161"/>
      <c r="U377" s="161"/>
      <c r="V377" s="161">
        <v>570.15276134984572</v>
      </c>
      <c r="W377" s="161">
        <v>570.15276134984572</v>
      </c>
      <c r="X377" s="161">
        <v>569.98378513462387</v>
      </c>
      <c r="Y377" s="161">
        <v>569.98378513462387</v>
      </c>
      <c r="Z377" s="161">
        <v>569.98378513462387</v>
      </c>
      <c r="AA377" s="161">
        <v>569.98378513462387</v>
      </c>
      <c r="AB377" s="161">
        <v>569.98378513462387</v>
      </c>
      <c r="AC377" s="161">
        <v>569.98378513462387</v>
      </c>
      <c r="AD377" s="161">
        <v>569.98378513462387</v>
      </c>
    </row>
    <row r="378" spans="8:30" x14ac:dyDescent="0.35">
      <c r="H378" s="236"/>
    </row>
    <row r="379" spans="8:30" x14ac:dyDescent="0.35">
      <c r="H379" s="236" t="s">
        <v>487</v>
      </c>
    </row>
    <row r="380" spans="8:30" x14ac:dyDescent="0.35">
      <c r="H380" s="236"/>
      <c r="I380" t="s">
        <v>215</v>
      </c>
      <c r="J380" s="161">
        <v>1748</v>
      </c>
      <c r="K380" s="161">
        <v>2197</v>
      </c>
      <c r="L380" s="161">
        <v>1683</v>
      </c>
      <c r="M380" s="161">
        <v>2840</v>
      </c>
      <c r="N380" s="161">
        <v>3367</v>
      </c>
      <c r="O380" s="161">
        <v>2674</v>
      </c>
      <c r="P380" s="161">
        <v>3748</v>
      </c>
      <c r="Q380" s="161">
        <v>4427</v>
      </c>
      <c r="R380" s="161">
        <v>4575</v>
      </c>
      <c r="S380" s="161">
        <v>2572</v>
      </c>
      <c r="T380" s="161">
        <v>4564</v>
      </c>
      <c r="U380" s="161">
        <v>1248</v>
      </c>
      <c r="V380" s="161">
        <v>615</v>
      </c>
      <c r="W380" s="161">
        <v>2207</v>
      </c>
      <c r="X380" s="161">
        <v>1149</v>
      </c>
      <c r="Y380" s="161"/>
      <c r="Z380" s="161"/>
      <c r="AA380" s="161"/>
      <c r="AB380" s="161"/>
      <c r="AC380" s="161"/>
    </row>
    <row r="381" spans="8:30" x14ac:dyDescent="0.35">
      <c r="H381" s="236"/>
      <c r="I381" t="s">
        <v>465</v>
      </c>
      <c r="J381" s="161"/>
      <c r="K381" s="161"/>
      <c r="L381" s="161"/>
      <c r="M381" s="161"/>
      <c r="N381" s="161"/>
      <c r="O381" s="161"/>
      <c r="P381" s="161"/>
      <c r="Q381" s="161"/>
      <c r="R381" s="161"/>
      <c r="S381" s="161"/>
      <c r="T381" s="161"/>
      <c r="U381" s="161"/>
      <c r="V381" s="161"/>
      <c r="W381" s="161">
        <v>1940.3063890081789</v>
      </c>
      <c r="X381" s="161">
        <v>1010</v>
      </c>
      <c r="Y381" s="161">
        <v>1010</v>
      </c>
      <c r="Z381" s="161">
        <v>1010</v>
      </c>
      <c r="AA381" s="161">
        <v>1010</v>
      </c>
      <c r="AB381" s="161">
        <v>1010</v>
      </c>
      <c r="AC381" s="161">
        <v>1010</v>
      </c>
      <c r="AD381">
        <v>1010</v>
      </c>
    </row>
    <row r="382" spans="8:30" x14ac:dyDescent="0.35">
      <c r="H382" s="236"/>
    </row>
    <row r="383" spans="8:30" x14ac:dyDescent="0.35">
      <c r="H383" s="236" t="s">
        <v>488</v>
      </c>
    </row>
    <row r="384" spans="8:30" x14ac:dyDescent="0.35">
      <c r="I384" t="s">
        <v>215</v>
      </c>
      <c r="J384">
        <v>38</v>
      </c>
      <c r="K384">
        <v>89</v>
      </c>
      <c r="L384">
        <v>60</v>
      </c>
      <c r="M384">
        <v>115</v>
      </c>
      <c r="N384">
        <v>128</v>
      </c>
      <c r="O384">
        <v>138</v>
      </c>
      <c r="P384">
        <v>159</v>
      </c>
      <c r="Q384">
        <v>101</v>
      </c>
      <c r="R384">
        <v>230</v>
      </c>
      <c r="S384">
        <v>120</v>
      </c>
      <c r="T384">
        <v>125</v>
      </c>
      <c r="U384">
        <v>467</v>
      </c>
      <c r="V384">
        <v>134</v>
      </c>
      <c r="W384">
        <v>243</v>
      </c>
      <c r="X384">
        <v>243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F0BCE9-E7F3-418A-9BD3-F4F424FB5411}">
  <sheetPr codeName="Sheet1"/>
  <dimension ref="B3:D91"/>
  <sheetViews>
    <sheetView tabSelected="1" zoomScale="70" zoomScaleNormal="70" workbookViewId="0">
      <pane ySplit="9" topLeftCell="A10" activePane="bottomLeft" state="frozen"/>
      <selection pane="bottomLeft" activeCell="K6" sqref="K6"/>
    </sheetView>
  </sheetViews>
  <sheetFormatPr defaultColWidth="9.1796875" defaultRowHeight="14.5" x14ac:dyDescent="0.35"/>
  <cols>
    <col min="1" max="1" width="5.81640625" style="1" customWidth="1"/>
    <col min="2" max="2" width="46.81640625" style="1" bestFit="1" customWidth="1"/>
    <col min="3" max="3" width="12" style="1" customWidth="1"/>
    <col min="4" max="16384" width="9.1796875" style="1"/>
  </cols>
  <sheetData>
    <row r="3" spans="2:4" ht="18.5" x14ac:dyDescent="0.45">
      <c r="C3" s="116" t="s">
        <v>559</v>
      </c>
    </row>
    <row r="4" spans="2:4" x14ac:dyDescent="0.35">
      <c r="C4" s="1" t="s">
        <v>3</v>
      </c>
    </row>
    <row r="5" spans="2:4" x14ac:dyDescent="0.35">
      <c r="C5" s="117"/>
      <c r="D5" s="118"/>
    </row>
    <row r="6" spans="2:4" x14ac:dyDescent="0.35">
      <c r="C6" s="119"/>
      <c r="D6" s="120"/>
    </row>
    <row r="8" spans="2:4" x14ac:dyDescent="0.35">
      <c r="B8" s="121"/>
    </row>
    <row r="9" spans="2:4" s="124" customFormat="1" x14ac:dyDescent="0.35">
      <c r="B9" s="122" t="s">
        <v>4</v>
      </c>
      <c r="C9" s="123" t="s">
        <v>5</v>
      </c>
      <c r="D9" s="123" t="s">
        <v>6</v>
      </c>
    </row>
    <row r="10" spans="2:4" x14ac:dyDescent="0.35">
      <c r="B10" s="125" t="s">
        <v>560</v>
      </c>
      <c r="C10" s="8" t="s">
        <v>7</v>
      </c>
      <c r="D10" s="8" t="s">
        <v>561</v>
      </c>
    </row>
    <row r="11" spans="2:4" x14ac:dyDescent="0.35">
      <c r="B11" s="121"/>
      <c r="C11" s="8" t="s">
        <v>9</v>
      </c>
      <c r="D11" s="8" t="s">
        <v>10</v>
      </c>
    </row>
    <row r="12" spans="2:4" x14ac:dyDescent="0.35">
      <c r="B12" s="121"/>
      <c r="C12" s="8" t="s">
        <v>11</v>
      </c>
      <c r="D12" s="8" t="s">
        <v>12</v>
      </c>
    </row>
    <row r="13" spans="2:4" x14ac:dyDescent="0.35">
      <c r="B13" s="121"/>
      <c r="C13" s="8" t="s">
        <v>13</v>
      </c>
      <c r="D13" s="8" t="s">
        <v>14</v>
      </c>
    </row>
    <row r="14" spans="2:4" x14ac:dyDescent="0.35">
      <c r="B14" s="121"/>
      <c r="C14" s="8" t="s">
        <v>15</v>
      </c>
      <c r="D14" s="8" t="s">
        <v>16</v>
      </c>
    </row>
    <row r="15" spans="2:4" x14ac:dyDescent="0.35">
      <c r="B15" s="121"/>
      <c r="C15" s="8" t="s">
        <v>17</v>
      </c>
      <c r="D15" s="8" t="s">
        <v>562</v>
      </c>
    </row>
    <row r="16" spans="2:4" x14ac:dyDescent="0.35">
      <c r="B16" s="121"/>
      <c r="C16" s="8" t="s">
        <v>18</v>
      </c>
      <c r="D16" s="8" t="s">
        <v>19</v>
      </c>
    </row>
    <row r="17" spans="2:4" x14ac:dyDescent="0.35">
      <c r="B17" s="121"/>
      <c r="C17" s="8" t="s">
        <v>20</v>
      </c>
      <c r="D17" s="8" t="s">
        <v>21</v>
      </c>
    </row>
    <row r="18" spans="2:4" x14ac:dyDescent="0.35">
      <c r="B18" s="121"/>
      <c r="C18" s="8" t="s">
        <v>22</v>
      </c>
      <c r="D18" s="8" t="s">
        <v>547</v>
      </c>
    </row>
    <row r="19" spans="2:4" x14ac:dyDescent="0.35">
      <c r="B19" s="121"/>
      <c r="C19" s="8" t="s">
        <v>23</v>
      </c>
      <c r="D19" s="8" t="s">
        <v>24</v>
      </c>
    </row>
    <row r="20" spans="2:4" x14ac:dyDescent="0.35">
      <c r="B20" s="121"/>
      <c r="C20" s="8" t="s">
        <v>25</v>
      </c>
      <c r="D20" s="8" t="s">
        <v>548</v>
      </c>
    </row>
    <row r="21" spans="2:4" x14ac:dyDescent="0.35">
      <c r="B21" s="121"/>
      <c r="C21" s="8" t="s">
        <v>549</v>
      </c>
      <c r="D21" s="8" t="s">
        <v>550</v>
      </c>
    </row>
    <row r="22" spans="2:4" x14ac:dyDescent="0.35">
      <c r="B22" s="121"/>
      <c r="C22" s="201" t="s">
        <v>553</v>
      </c>
      <c r="D22" s="201" t="s">
        <v>554</v>
      </c>
    </row>
    <row r="23" spans="2:4" x14ac:dyDescent="0.35">
      <c r="B23" s="121"/>
    </row>
    <row r="24" spans="2:4" x14ac:dyDescent="0.35">
      <c r="B24" s="121"/>
    </row>
    <row r="25" spans="2:4" x14ac:dyDescent="0.35">
      <c r="B25" s="125" t="s">
        <v>543</v>
      </c>
      <c r="C25" s="8" t="s">
        <v>26</v>
      </c>
      <c r="D25" s="1" t="s">
        <v>27</v>
      </c>
    </row>
    <row r="26" spans="2:4" x14ac:dyDescent="0.35">
      <c r="B26" s="121"/>
      <c r="C26" s="1" t="s">
        <v>28</v>
      </c>
      <c r="D26" s="1" t="s">
        <v>29</v>
      </c>
    </row>
    <row r="27" spans="2:4" x14ac:dyDescent="0.35">
      <c r="B27" s="126"/>
      <c r="C27" s="127"/>
    </row>
    <row r="28" spans="2:4" x14ac:dyDescent="0.35">
      <c r="B28" s="128" t="s">
        <v>544</v>
      </c>
      <c r="C28" s="8" t="s">
        <v>30</v>
      </c>
      <c r="D28" s="1" t="s">
        <v>31</v>
      </c>
    </row>
    <row r="29" spans="2:4" x14ac:dyDescent="0.35">
      <c r="B29" s="129"/>
    </row>
    <row r="30" spans="2:4" x14ac:dyDescent="0.35">
      <c r="B30" s="128" t="s">
        <v>545</v>
      </c>
      <c r="C30" s="1" t="s">
        <v>32</v>
      </c>
      <c r="D30" s="1" t="s">
        <v>33</v>
      </c>
    </row>
    <row r="31" spans="2:4" x14ac:dyDescent="0.35">
      <c r="B31" s="129"/>
      <c r="C31" s="1" t="s">
        <v>34</v>
      </c>
      <c r="D31" s="8" t="s">
        <v>35</v>
      </c>
    </row>
    <row r="32" spans="2:4" x14ac:dyDescent="0.35">
      <c r="B32" s="129"/>
      <c r="C32" s="1" t="s">
        <v>36</v>
      </c>
      <c r="D32" s="1" t="s">
        <v>37</v>
      </c>
    </row>
    <row r="33" spans="2:4" x14ac:dyDescent="0.35">
      <c r="B33" s="129"/>
      <c r="C33" s="1" t="s">
        <v>38</v>
      </c>
      <c r="D33" s="1" t="s">
        <v>39</v>
      </c>
    </row>
    <row r="34" spans="2:4" x14ac:dyDescent="0.35">
      <c r="B34" s="129"/>
      <c r="C34" s="8" t="s">
        <v>40</v>
      </c>
      <c r="D34" s="8" t="s">
        <v>41</v>
      </c>
    </row>
    <row r="35" spans="2:4" x14ac:dyDescent="0.35">
      <c r="B35" s="129"/>
      <c r="D35" s="8"/>
    </row>
    <row r="36" spans="2:4" x14ac:dyDescent="0.35">
      <c r="B36" s="128" t="s">
        <v>546</v>
      </c>
      <c r="C36" s="1" t="s">
        <v>42</v>
      </c>
      <c r="D36" s="1" t="s">
        <v>501</v>
      </c>
    </row>
    <row r="37" spans="2:4" x14ac:dyDescent="0.35">
      <c r="B37" s="128"/>
      <c r="C37" s="1" t="s">
        <v>43</v>
      </c>
      <c r="D37" s="1" t="s">
        <v>563</v>
      </c>
    </row>
    <row r="38" spans="2:4" x14ac:dyDescent="0.35">
      <c r="B38" s="128"/>
      <c r="C38" s="1" t="s">
        <v>44</v>
      </c>
      <c r="D38" s="1" t="s">
        <v>564</v>
      </c>
    </row>
    <row r="39" spans="2:4" x14ac:dyDescent="0.35">
      <c r="B39" s="128"/>
      <c r="C39" s="1" t="s">
        <v>46</v>
      </c>
      <c r="D39" s="1" t="s">
        <v>565</v>
      </c>
    </row>
    <row r="40" spans="2:4" x14ac:dyDescent="0.35">
      <c r="B40" s="128"/>
    </row>
    <row r="41" spans="2:4" x14ac:dyDescent="0.35">
      <c r="B41" s="128" t="s">
        <v>539</v>
      </c>
      <c r="C41" s="1" t="s">
        <v>47</v>
      </c>
      <c r="D41" s="1" t="s">
        <v>48</v>
      </c>
    </row>
    <row r="42" spans="2:4" x14ac:dyDescent="0.35">
      <c r="C42" s="1" t="s">
        <v>49</v>
      </c>
      <c r="D42" s="1" t="s">
        <v>242</v>
      </c>
    </row>
    <row r="43" spans="2:4" x14ac:dyDescent="0.35">
      <c r="B43" s="126"/>
      <c r="C43" s="1" t="s">
        <v>50</v>
      </c>
      <c r="D43" s="1" t="s">
        <v>51</v>
      </c>
    </row>
    <row r="44" spans="2:4" x14ac:dyDescent="0.35">
      <c r="B44" s="126"/>
      <c r="C44" s="1" t="s">
        <v>52</v>
      </c>
      <c r="D44" s="1" t="s">
        <v>53</v>
      </c>
    </row>
    <row r="45" spans="2:4" x14ac:dyDescent="0.35">
      <c r="B45" s="126"/>
    </row>
    <row r="46" spans="2:4" x14ac:dyDescent="0.35">
      <c r="B46" s="128" t="s">
        <v>540</v>
      </c>
      <c r="C46" s="1" t="s">
        <v>54</v>
      </c>
      <c r="D46" s="1" t="s">
        <v>55</v>
      </c>
    </row>
    <row r="47" spans="2:4" x14ac:dyDescent="0.35">
      <c r="C47" s="1" t="s">
        <v>56</v>
      </c>
      <c r="D47" s="1" t="s">
        <v>566</v>
      </c>
    </row>
    <row r="48" spans="2:4" x14ac:dyDescent="0.35">
      <c r="C48" s="1" t="s">
        <v>58</v>
      </c>
      <c r="D48" s="1" t="s">
        <v>59</v>
      </c>
    </row>
    <row r="50" spans="2:4" x14ac:dyDescent="0.35">
      <c r="B50" s="128" t="s">
        <v>541</v>
      </c>
      <c r="C50" s="1" t="s">
        <v>60</v>
      </c>
      <c r="D50" s="8" t="s">
        <v>61</v>
      </c>
    </row>
    <row r="51" spans="2:4" x14ac:dyDescent="0.35">
      <c r="C51" s="1" t="s">
        <v>62</v>
      </c>
      <c r="D51" s="1" t="s">
        <v>63</v>
      </c>
    </row>
    <row r="52" spans="2:4" x14ac:dyDescent="0.35">
      <c r="C52" s="1" t="s">
        <v>64</v>
      </c>
      <c r="D52" s="1" t="s">
        <v>65</v>
      </c>
    </row>
    <row r="54" spans="2:4" x14ac:dyDescent="0.35">
      <c r="B54" s="128" t="s">
        <v>66</v>
      </c>
      <c r="C54" s="145" t="s">
        <v>447</v>
      </c>
      <c r="D54" s="1" t="s">
        <v>446</v>
      </c>
    </row>
    <row r="55" spans="2:4" x14ac:dyDescent="0.35">
      <c r="C55" s="1" t="s">
        <v>399</v>
      </c>
      <c r="D55" s="1" t="s">
        <v>398</v>
      </c>
    </row>
    <row r="56" spans="2:4" x14ac:dyDescent="0.35">
      <c r="C56" s="1" t="s">
        <v>400</v>
      </c>
      <c r="D56" s="1" t="s">
        <v>325</v>
      </c>
    </row>
    <row r="57" spans="2:4" x14ac:dyDescent="0.35">
      <c r="C57" s="1" t="s">
        <v>427</v>
      </c>
      <c r="D57" s="1" t="s">
        <v>514</v>
      </c>
    </row>
    <row r="58" spans="2:4" x14ac:dyDescent="0.35">
      <c r="C58" s="1" t="s">
        <v>430</v>
      </c>
      <c r="D58" s="1" t="s">
        <v>429</v>
      </c>
    </row>
    <row r="59" spans="2:4" x14ac:dyDescent="0.35">
      <c r="C59" s="1" t="s">
        <v>431</v>
      </c>
      <c r="D59" s="1" t="s">
        <v>432</v>
      </c>
    </row>
    <row r="60" spans="2:4" x14ac:dyDescent="0.35">
      <c r="C60" s="1" t="s">
        <v>440</v>
      </c>
      <c r="D60" s="1" t="s">
        <v>441</v>
      </c>
    </row>
    <row r="61" spans="2:4" x14ac:dyDescent="0.35">
      <c r="C61" s="1" t="s">
        <v>512</v>
      </c>
      <c r="D61" s="1" t="s">
        <v>515</v>
      </c>
    </row>
    <row r="62" spans="2:4" x14ac:dyDescent="0.35">
      <c r="C62" s="1" t="s">
        <v>448</v>
      </c>
      <c r="D62" s="1" t="s">
        <v>516</v>
      </c>
    </row>
    <row r="63" spans="2:4" x14ac:dyDescent="0.35">
      <c r="C63" s="1" t="s">
        <v>388</v>
      </c>
      <c r="D63" s="1" t="s">
        <v>389</v>
      </c>
    </row>
    <row r="64" spans="2:4" x14ac:dyDescent="0.35">
      <c r="C64" s="1" t="s">
        <v>390</v>
      </c>
      <c r="D64" s="1" t="s">
        <v>517</v>
      </c>
    </row>
    <row r="65" spans="3:4" x14ac:dyDescent="0.35">
      <c r="C65" s="1" t="s">
        <v>392</v>
      </c>
      <c r="D65" s="1" t="s">
        <v>10</v>
      </c>
    </row>
    <row r="66" spans="3:4" x14ac:dyDescent="0.35">
      <c r="C66" s="1" t="s">
        <v>67</v>
      </c>
      <c r="D66" s="1" t="s">
        <v>518</v>
      </c>
    </row>
    <row r="67" spans="3:4" x14ac:dyDescent="0.35">
      <c r="C67" s="1" t="s">
        <v>68</v>
      </c>
      <c r="D67" s="1" t="s">
        <v>519</v>
      </c>
    </row>
    <row r="68" spans="3:4" x14ac:dyDescent="0.35">
      <c r="C68" s="1" t="s">
        <v>69</v>
      </c>
      <c r="D68" s="1" t="s">
        <v>520</v>
      </c>
    </row>
    <row r="69" spans="3:4" x14ac:dyDescent="0.35">
      <c r="C69" s="1" t="s">
        <v>70</v>
      </c>
      <c r="D69" s="1" t="s">
        <v>76</v>
      </c>
    </row>
    <row r="70" spans="3:4" x14ac:dyDescent="0.35">
      <c r="C70" s="1" t="s">
        <v>71</v>
      </c>
      <c r="D70" s="1" t="s">
        <v>521</v>
      </c>
    </row>
    <row r="71" spans="3:4" x14ac:dyDescent="0.35">
      <c r="C71" s="1" t="s">
        <v>95</v>
      </c>
      <c r="D71" s="1" t="s">
        <v>522</v>
      </c>
    </row>
    <row r="72" spans="3:4" x14ac:dyDescent="0.35">
      <c r="C72" s="1" t="s">
        <v>97</v>
      </c>
      <c r="D72" s="1" t="s">
        <v>80</v>
      </c>
    </row>
    <row r="73" spans="3:4" x14ac:dyDescent="0.35">
      <c r="C73" s="1" t="s">
        <v>99</v>
      </c>
      <c r="D73" s="1" t="s">
        <v>523</v>
      </c>
    </row>
    <row r="74" spans="3:4" x14ac:dyDescent="0.35">
      <c r="C74" s="1" t="s">
        <v>101</v>
      </c>
      <c r="D74" s="1" t="s">
        <v>524</v>
      </c>
    </row>
    <row r="75" spans="3:4" x14ac:dyDescent="0.35">
      <c r="C75" s="1" t="s">
        <v>104</v>
      </c>
      <c r="D75" s="1" t="s">
        <v>525</v>
      </c>
    </row>
    <row r="76" spans="3:4" x14ac:dyDescent="0.35">
      <c r="C76" s="1" t="s">
        <v>83</v>
      </c>
      <c r="D76" s="1" t="s">
        <v>526</v>
      </c>
    </row>
    <row r="77" spans="3:4" x14ac:dyDescent="0.35">
      <c r="C77" s="1" t="s">
        <v>85</v>
      </c>
      <c r="D77" s="1" t="s">
        <v>89</v>
      </c>
    </row>
    <row r="78" spans="3:4" x14ac:dyDescent="0.35">
      <c r="C78" s="1" t="s">
        <v>88</v>
      </c>
      <c r="D78" s="1" t="s">
        <v>527</v>
      </c>
    </row>
    <row r="79" spans="3:4" x14ac:dyDescent="0.35">
      <c r="C79" s="1" t="s">
        <v>105</v>
      </c>
      <c r="D79" s="1" t="s">
        <v>528</v>
      </c>
    </row>
    <row r="80" spans="3:4" x14ac:dyDescent="0.35">
      <c r="C80" s="1" t="s">
        <v>90</v>
      </c>
      <c r="D80" s="1" t="s">
        <v>397</v>
      </c>
    </row>
    <row r="82" spans="2:4" x14ac:dyDescent="0.35">
      <c r="B82" s="125" t="s">
        <v>94</v>
      </c>
      <c r="C82" s="1" t="s">
        <v>73</v>
      </c>
      <c r="D82" s="1" t="s">
        <v>529</v>
      </c>
    </row>
    <row r="83" spans="2:4" x14ac:dyDescent="0.35">
      <c r="C83" s="1" t="s">
        <v>75</v>
      </c>
      <c r="D83" s="1" t="s">
        <v>530</v>
      </c>
    </row>
    <row r="84" spans="2:4" x14ac:dyDescent="0.35">
      <c r="C84" s="1" t="s">
        <v>77</v>
      </c>
      <c r="D84" s="1" t="s">
        <v>531</v>
      </c>
    </row>
    <row r="85" spans="2:4" x14ac:dyDescent="0.35">
      <c r="C85" s="1" t="s">
        <v>78</v>
      </c>
      <c r="D85" s="1" t="s">
        <v>337</v>
      </c>
    </row>
    <row r="86" spans="2:4" x14ac:dyDescent="0.35">
      <c r="C86" s="1" t="s">
        <v>79</v>
      </c>
      <c r="D86" s="1" t="s">
        <v>532</v>
      </c>
    </row>
    <row r="87" spans="2:4" x14ac:dyDescent="0.35">
      <c r="C87" s="1" t="s">
        <v>81</v>
      </c>
      <c r="D87" s="1" t="s">
        <v>359</v>
      </c>
    </row>
    <row r="88" spans="2:4" x14ac:dyDescent="0.35">
      <c r="C88" s="1" t="s">
        <v>102</v>
      </c>
      <c r="D88" s="1" t="s">
        <v>533</v>
      </c>
    </row>
    <row r="89" spans="2:4" x14ac:dyDescent="0.35">
      <c r="C89" s="1" t="s">
        <v>87</v>
      </c>
      <c r="D89" s="1" t="s">
        <v>381</v>
      </c>
    </row>
    <row r="90" spans="2:4" x14ac:dyDescent="0.35">
      <c r="C90" s="1" t="s">
        <v>106</v>
      </c>
      <c r="D90" s="1" t="s">
        <v>107</v>
      </c>
    </row>
    <row r="91" spans="2:4" x14ac:dyDescent="0.35">
      <c r="C91" s="1" t="s">
        <v>92</v>
      </c>
      <c r="D91" s="1" t="s">
        <v>534</v>
      </c>
    </row>
  </sheetData>
  <phoneticPr fontId="14" type="noConversion"/>
  <hyperlinks>
    <hyperlink ref="B10" location="'Chapter 2'!A1" display="Chapter 2: Our key findings" xr:uid="{3FFCD084-D181-4C58-B700-D17B7BB5583C}"/>
    <hyperlink ref="B30" location="'Chapter 7'!A1" display="Chapter 7" xr:uid="{3D8244FE-CE7A-4926-9319-0A60EB92C591}"/>
    <hyperlink ref="B36" location="'Chapter 8'!A1" display="Chapter 8:" xr:uid="{3F809AF5-5697-43E4-8F5F-F7415B1CEE4B}"/>
    <hyperlink ref="B41" location="'Chapter 9'!A1" display="Chapter 9:" xr:uid="{A2B395F9-03FF-4652-8196-C2A407F2BE77}"/>
    <hyperlink ref="B46" location="'Chapter 10'!A1" display="'Chapter 10'!A1" xr:uid="{426BFDC9-2E11-4E28-8DED-4799FB73950D}"/>
    <hyperlink ref="B50" location="'Chapter 11'!A1" display="'Chapter 11'!A1" xr:uid="{D6F9F2E0-F542-4F7E-80EE-9F3649A6B910}"/>
    <hyperlink ref="B54" location="'TechAnnex - Figures'!A1" display="TechAnnex - Figures" xr:uid="{2AAB7992-E7CA-48F0-9EB0-4D158A826F3A}"/>
    <hyperlink ref="B82" location="'TechAnnex- Indicators'!A1" display="TechAnnex - Indicators" xr:uid="{D01066BD-59AB-43EC-9B29-D4A113FCADE4}"/>
    <hyperlink ref="B25" location="'Chapter 3'!A1" display="Chapter 3: Economy and emissions pricing" xr:uid="{AA49D84E-EC19-4E77-8EDE-665B2B4A195C}"/>
    <hyperlink ref="B28" location="'Chapter 4'!A1" display="Chapter 4: Benefits and impacts" xr:uid="{CF360F46-50D9-463D-A8BE-CA98E8D44F52}"/>
  </hyperlinks>
  <pageMargins left="0.7" right="0.7" top="0.75" bottom="0.75" header="0.3" footer="0.3"/>
  <pageSetup paperSize="9" orientation="portrait" r:id="rId1"/>
  <headerFooter>
    <oddHeader>&amp;C&amp;"Calibri"&amp;10&amp;K000000 [STAFF IN-CONFIDENCE]&amp;1#_x000D_</oddHeader>
    <oddFooter>&amp;C_x000D_&amp;1#&amp;"Calibri"&amp;10&amp;K000000 [STAFF IN-CONFIDENCE]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A295B5-F5AF-4BBE-AF6A-53FFF0DAAFBF}">
  <sheetPr codeName="Sheet3"/>
  <dimension ref="A1:AU251"/>
  <sheetViews>
    <sheetView showGridLines="0" topLeftCell="A200" zoomScale="60" zoomScaleNormal="60" workbookViewId="0">
      <pane xSplit="7" topLeftCell="H1" activePane="topRight" state="frozen"/>
      <selection pane="topRight" activeCell="M217" sqref="M217"/>
    </sheetView>
  </sheetViews>
  <sheetFormatPr defaultColWidth="9.1796875" defaultRowHeight="14.5" x14ac:dyDescent="0.35"/>
  <cols>
    <col min="1" max="1" width="10.1796875" style="8" customWidth="1"/>
    <col min="2" max="2" width="25" style="8" customWidth="1"/>
    <col min="3" max="8" width="9.1796875" style="8"/>
    <col min="9" max="9" width="11.1796875" style="8" customWidth="1"/>
    <col min="10" max="10" width="12.1796875" style="8" customWidth="1"/>
    <col min="11" max="11" width="13.1796875" style="8" customWidth="1"/>
    <col min="12" max="12" width="18.1796875" style="8" customWidth="1"/>
    <col min="13" max="13" width="17.1796875" style="8" customWidth="1"/>
    <col min="14" max="14" width="14.453125" style="8" customWidth="1"/>
    <col min="15" max="15" width="14.1796875" style="8" customWidth="1"/>
    <col min="16" max="16" width="14.54296875" style="8" customWidth="1"/>
    <col min="17" max="17" width="14.81640625" style="8" customWidth="1"/>
    <col min="18" max="18" width="14.54296875" style="8" customWidth="1"/>
    <col min="19" max="19" width="15.1796875" style="8" customWidth="1"/>
    <col min="20" max="20" width="14.1796875" style="8" customWidth="1"/>
    <col min="21" max="27" width="12.81640625" style="8" bestFit="1" customWidth="1"/>
    <col min="28" max="28" width="17.1796875" style="8" bestFit="1" customWidth="1"/>
    <col min="29" max="42" width="12.81640625" style="8" bestFit="1" customWidth="1"/>
    <col min="43" max="16384" width="9.1796875" style="8"/>
  </cols>
  <sheetData>
    <row r="1" spans="1:47" s="13" customFormat="1" ht="18.5" x14ac:dyDescent="0.45">
      <c r="A1" s="96" t="s">
        <v>542</v>
      </c>
    </row>
    <row r="2" spans="1:47" s="14" customFormat="1" ht="18.5" x14ac:dyDescent="0.45"/>
    <row r="3" spans="1:47" s="16" customFormat="1" x14ac:dyDescent="0.35">
      <c r="A3" s="15" t="s">
        <v>7</v>
      </c>
      <c r="B3" s="16" t="s">
        <v>8</v>
      </c>
    </row>
    <row r="4" spans="1:47" customFormat="1" x14ac:dyDescent="0.35"/>
    <row r="5" spans="1:47" customFormat="1" x14ac:dyDescent="0.35">
      <c r="I5" s="26" t="s">
        <v>108</v>
      </c>
    </row>
    <row r="6" spans="1:47" customFormat="1" x14ac:dyDescent="0.35">
      <c r="J6" s="27">
        <v>1990</v>
      </c>
      <c r="K6" s="27">
        <v>1991</v>
      </c>
      <c r="L6" s="27">
        <v>1992</v>
      </c>
      <c r="M6" s="27">
        <v>1993</v>
      </c>
      <c r="N6" s="27">
        <v>1994</v>
      </c>
      <c r="O6" s="27">
        <v>1995</v>
      </c>
      <c r="P6" s="27">
        <v>1996</v>
      </c>
      <c r="Q6" s="27">
        <v>1997</v>
      </c>
      <c r="R6" s="27">
        <v>1998</v>
      </c>
      <c r="S6" s="27">
        <v>1999</v>
      </c>
      <c r="T6" s="27">
        <v>2000</v>
      </c>
      <c r="U6" s="27">
        <v>2001</v>
      </c>
      <c r="V6" s="27">
        <v>2002</v>
      </c>
      <c r="W6" s="27">
        <v>2003</v>
      </c>
      <c r="X6" s="27">
        <v>2004</v>
      </c>
      <c r="Y6" s="27">
        <v>2005</v>
      </c>
      <c r="Z6" s="27">
        <v>2006</v>
      </c>
      <c r="AA6" s="27">
        <v>2007</v>
      </c>
      <c r="AB6" s="27">
        <v>2008</v>
      </c>
      <c r="AC6" s="27">
        <v>2009</v>
      </c>
      <c r="AD6" s="27">
        <v>2010</v>
      </c>
      <c r="AE6" s="27">
        <v>2011</v>
      </c>
      <c r="AF6" s="27">
        <v>2012</v>
      </c>
      <c r="AG6" s="27">
        <v>2013</v>
      </c>
      <c r="AH6" s="27">
        <v>2014</v>
      </c>
      <c r="AI6" s="27">
        <v>2015</v>
      </c>
      <c r="AJ6" s="27">
        <v>2016</v>
      </c>
      <c r="AK6" s="27">
        <v>2017</v>
      </c>
      <c r="AL6" s="27">
        <v>2018</v>
      </c>
      <c r="AM6" s="27">
        <v>2019</v>
      </c>
      <c r="AN6" s="27">
        <v>2020</v>
      </c>
      <c r="AO6" s="27">
        <v>2021</v>
      </c>
      <c r="AP6" s="27">
        <v>2022</v>
      </c>
      <c r="AQ6" s="27">
        <v>2023</v>
      </c>
      <c r="AR6" s="27">
        <v>2024</v>
      </c>
    </row>
    <row r="7" spans="1:47" customFormat="1" x14ac:dyDescent="0.35">
      <c r="I7" s="30" t="s">
        <v>109</v>
      </c>
      <c r="J7" s="23">
        <v>32.609196362505941</v>
      </c>
      <c r="K7" s="23">
        <v>33.372350453077509</v>
      </c>
      <c r="L7" s="23">
        <v>34.927280128930086</v>
      </c>
      <c r="M7" s="23">
        <v>34.532285671697295</v>
      </c>
      <c r="N7" s="23">
        <v>34.97106371488595</v>
      </c>
      <c r="O7" s="23">
        <v>35.087670177966793</v>
      </c>
      <c r="P7" s="23">
        <v>36.922886887858603</v>
      </c>
      <c r="Q7" s="23">
        <v>38.9246897973049</v>
      </c>
      <c r="R7" s="23">
        <v>37.361178142039897</v>
      </c>
      <c r="S7" s="23">
        <v>39.061557275103247</v>
      </c>
      <c r="T7" s="23">
        <v>40.049559426570326</v>
      </c>
      <c r="U7" s="23">
        <v>42.553444096451827</v>
      </c>
      <c r="V7" s="23">
        <v>42.8039078108608</v>
      </c>
      <c r="W7" s="23">
        <v>44.594043176180804</v>
      </c>
      <c r="X7" s="23">
        <v>44.404766915498762</v>
      </c>
      <c r="Y7" s="23">
        <v>46.219524469547174</v>
      </c>
      <c r="Z7" s="23">
        <v>46.436007718159559</v>
      </c>
      <c r="AA7" s="23">
        <v>45.104153337718181</v>
      </c>
      <c r="AB7" s="23">
        <v>46.043743592456174</v>
      </c>
      <c r="AC7" s="23">
        <v>43.355966668651789</v>
      </c>
      <c r="AD7" s="23">
        <v>44.045967576920845</v>
      </c>
      <c r="AE7" s="23">
        <v>43.563065277781575</v>
      </c>
      <c r="AF7" s="23">
        <v>45.072900475493128</v>
      </c>
      <c r="AG7" s="23">
        <v>44.234487462489952</v>
      </c>
      <c r="AH7" s="23">
        <v>44.66598956223195</v>
      </c>
      <c r="AI7" s="23">
        <v>45.086038329302141</v>
      </c>
      <c r="AJ7" s="23">
        <v>43.355251574374272</v>
      </c>
      <c r="AK7" s="23">
        <v>44.778059122416629</v>
      </c>
      <c r="AL7" s="23">
        <v>44.93485323600428</v>
      </c>
      <c r="AM7" s="23">
        <v>45.868348759568825</v>
      </c>
      <c r="AN7" s="23">
        <v>43.321665661834061</v>
      </c>
      <c r="AO7" s="23">
        <v>43.905458408459495</v>
      </c>
      <c r="AP7" s="23">
        <v>40.889631682356111</v>
      </c>
      <c r="AQ7" s="23">
        <v>39.778651633195821</v>
      </c>
      <c r="AR7" s="23">
        <v>39.83893073366967</v>
      </c>
    </row>
    <row r="8" spans="1:47" customFormat="1" x14ac:dyDescent="0.35">
      <c r="I8" s="31" t="s">
        <v>110</v>
      </c>
      <c r="J8" s="25">
        <v>34.956026818652795</v>
      </c>
      <c r="K8" s="25">
        <v>35.266974355174881</v>
      </c>
      <c r="L8" s="25">
        <v>34.864282897435842</v>
      </c>
      <c r="M8" s="25">
        <v>34.958421452788684</v>
      </c>
      <c r="N8" s="25">
        <v>36.253263724523407</v>
      </c>
      <c r="O8" s="25">
        <v>36.703011052139495</v>
      </c>
      <c r="P8" s="25">
        <v>37.392171620238855</v>
      </c>
      <c r="Q8" s="25">
        <v>38.040852211191428</v>
      </c>
      <c r="R8" s="25">
        <v>37.294187479661481</v>
      </c>
      <c r="S8" s="25">
        <v>37.1743637314949</v>
      </c>
      <c r="T8" s="25">
        <v>38.241075998358795</v>
      </c>
      <c r="U8" s="25">
        <v>38.498660695782924</v>
      </c>
      <c r="V8" s="25">
        <v>38.311162689677374</v>
      </c>
      <c r="W8" s="25">
        <v>38.853867211921177</v>
      </c>
      <c r="X8" s="25">
        <v>39.05698074539724</v>
      </c>
      <c r="Y8" s="25">
        <v>39.144738423962188</v>
      </c>
      <c r="Z8" s="25">
        <v>39.173348112241889</v>
      </c>
      <c r="AA8" s="25">
        <v>38.155162026044167</v>
      </c>
      <c r="AB8" s="25">
        <v>37.232235250399434</v>
      </c>
      <c r="AC8" s="25">
        <v>37.095501739325762</v>
      </c>
      <c r="AD8" s="25">
        <v>37.066469839692694</v>
      </c>
      <c r="AE8" s="25">
        <v>37.314040807550604</v>
      </c>
      <c r="AF8" s="25">
        <v>38.153532886105047</v>
      </c>
      <c r="AG8" s="25">
        <v>38.121475810258389</v>
      </c>
      <c r="AH8" s="25">
        <v>38.3191679150857</v>
      </c>
      <c r="AI8" s="25">
        <v>37.921923946979049</v>
      </c>
      <c r="AJ8" s="25">
        <v>37.4651941323824</v>
      </c>
      <c r="AK8" s="25">
        <v>37.523634784745795</v>
      </c>
      <c r="AL8" s="25">
        <v>37.628358856305589</v>
      </c>
      <c r="AM8" s="25">
        <v>37.789964301184945</v>
      </c>
      <c r="AN8" s="25">
        <v>37.639272217060451</v>
      </c>
      <c r="AO8" s="25">
        <v>37.622475847480075</v>
      </c>
      <c r="AP8" s="25">
        <v>36.773064962104769</v>
      </c>
      <c r="AQ8" s="25">
        <v>36.120281174000972</v>
      </c>
      <c r="AR8" s="25">
        <v>35.97267686727708</v>
      </c>
    </row>
    <row r="9" spans="1:47" customFormat="1" x14ac:dyDescent="0.35">
      <c r="I9" s="30" t="s">
        <v>111</v>
      </c>
      <c r="J9" s="23">
        <f>SUM(J7:J8)</f>
        <v>67.565223181158728</v>
      </c>
      <c r="K9" s="23">
        <f>SUM(K7:K8)</f>
        <v>68.639324808252383</v>
      </c>
      <c r="L9" s="23">
        <f t="shared" ref="L9:AQ9" si="0">SUM(L7:L8)</f>
        <v>69.791563026365935</v>
      </c>
      <c r="M9" s="23">
        <f t="shared" si="0"/>
        <v>69.490707124485979</v>
      </c>
      <c r="N9" s="23">
        <f t="shared" si="0"/>
        <v>71.224327439409365</v>
      </c>
      <c r="O9" s="23">
        <f t="shared" si="0"/>
        <v>71.790681230106287</v>
      </c>
      <c r="P9" s="23">
        <f t="shared" si="0"/>
        <v>74.315058508097451</v>
      </c>
      <c r="Q9" s="23">
        <f t="shared" si="0"/>
        <v>76.965542008496328</v>
      </c>
      <c r="R9" s="23">
        <f t="shared" si="0"/>
        <v>74.655365621701378</v>
      </c>
      <c r="S9" s="23">
        <f t="shared" si="0"/>
        <v>76.235921006598147</v>
      </c>
      <c r="T9" s="23">
        <f t="shared" si="0"/>
        <v>78.290635424929121</v>
      </c>
      <c r="U9" s="23">
        <f t="shared" si="0"/>
        <v>81.052104792234758</v>
      </c>
      <c r="V9" s="23">
        <f t="shared" si="0"/>
        <v>81.115070500538167</v>
      </c>
      <c r="W9" s="23">
        <f t="shared" si="0"/>
        <v>83.447910388101974</v>
      </c>
      <c r="X9" s="23">
        <f t="shared" si="0"/>
        <v>83.461747660896009</v>
      </c>
      <c r="Y9" s="23">
        <f t="shared" si="0"/>
        <v>85.364262893509363</v>
      </c>
      <c r="Z9" s="23">
        <f t="shared" si="0"/>
        <v>85.609355830401455</v>
      </c>
      <c r="AA9" s="23">
        <f t="shared" si="0"/>
        <v>83.25931536376234</v>
      </c>
      <c r="AB9" s="23">
        <f t="shared" si="0"/>
        <v>83.275978842855608</v>
      </c>
      <c r="AC9" s="23">
        <f t="shared" si="0"/>
        <v>80.451468407977558</v>
      </c>
      <c r="AD9" s="23">
        <f t="shared" si="0"/>
        <v>81.112437416613545</v>
      </c>
      <c r="AE9" s="23">
        <f t="shared" si="0"/>
        <v>80.877106085332173</v>
      </c>
      <c r="AF9" s="23">
        <f t="shared" si="0"/>
        <v>83.226433361598168</v>
      </c>
      <c r="AG9" s="23">
        <f t="shared" si="0"/>
        <v>82.35596327274834</v>
      </c>
      <c r="AH9" s="23">
        <f t="shared" si="0"/>
        <v>82.985157477317642</v>
      </c>
      <c r="AI9" s="23">
        <f t="shared" si="0"/>
        <v>83.007962276281191</v>
      </c>
      <c r="AJ9" s="23">
        <f t="shared" si="0"/>
        <v>80.820445706756672</v>
      </c>
      <c r="AK9" s="23">
        <f t="shared" si="0"/>
        <v>82.301693907162417</v>
      </c>
      <c r="AL9" s="23">
        <f t="shared" si="0"/>
        <v>82.563212092309868</v>
      </c>
      <c r="AM9" s="23">
        <f t="shared" si="0"/>
        <v>83.65831306075377</v>
      </c>
      <c r="AN9" s="23">
        <f t="shared" si="0"/>
        <v>80.960937878894512</v>
      </c>
      <c r="AO9" s="23">
        <f t="shared" si="0"/>
        <v>81.52793425593957</v>
      </c>
      <c r="AP9" s="23">
        <f t="shared" si="0"/>
        <v>77.66269664446088</v>
      </c>
      <c r="AQ9" s="23">
        <f t="shared" si="0"/>
        <v>75.898932807196786</v>
      </c>
      <c r="AR9" s="23">
        <f>SUM(AR7:AR8)</f>
        <v>75.811607600946758</v>
      </c>
      <c r="AT9" s="23"/>
    </row>
    <row r="10" spans="1:47" customFormat="1" x14ac:dyDescent="0.35">
      <c r="I10" s="33" t="s">
        <v>112</v>
      </c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>
        <f>AN9+AN11</f>
        <v>74.444370832240395</v>
      </c>
      <c r="AO10" s="23">
        <f t="shared" ref="AO10:AQ10" si="1">AO9+AO11</f>
        <v>73.339843179637853</v>
      </c>
      <c r="AP10" s="23">
        <f t="shared" si="1"/>
        <v>69.98164886882148</v>
      </c>
      <c r="AQ10" s="23">
        <f t="shared" si="1"/>
        <v>69.884847051190562</v>
      </c>
      <c r="AR10" s="23">
        <f>AR9+AR11</f>
        <v>68.681043945885762</v>
      </c>
      <c r="AT10" s="23"/>
    </row>
    <row r="11" spans="1:47" customFormat="1" x14ac:dyDescent="0.35">
      <c r="I11" s="33" t="s">
        <v>113</v>
      </c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>
        <v>-6.5165670466541101</v>
      </c>
      <c r="AO11" s="5">
        <v>-8.1880910763017098</v>
      </c>
      <c r="AP11" s="5">
        <v>-7.6810477756394056</v>
      </c>
      <c r="AQ11" s="5">
        <v>-6.0140857560062244</v>
      </c>
      <c r="AR11" s="5">
        <v>-7.1305636550609952</v>
      </c>
      <c r="AU11" s="20"/>
    </row>
    <row r="12" spans="1:47" customFormat="1" x14ac:dyDescent="0.35"/>
    <row r="13" spans="1:47" customFormat="1" x14ac:dyDescent="0.35"/>
    <row r="14" spans="1:47" customFormat="1" x14ac:dyDescent="0.35"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</row>
    <row r="15" spans="1:47" customFormat="1" x14ac:dyDescent="0.35"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</row>
    <row r="16" spans="1:47" customFormat="1" x14ac:dyDescent="0.35"/>
    <row r="17" spans="1:44" customFormat="1" x14ac:dyDescent="0.35"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23"/>
      <c r="AL17" s="23"/>
      <c r="AM17" s="23"/>
      <c r="AN17" s="23"/>
      <c r="AO17" s="23"/>
      <c r="AP17" s="23"/>
      <c r="AQ17" s="23"/>
      <c r="AR17" s="23"/>
    </row>
    <row r="18" spans="1:44" customFormat="1" x14ac:dyDescent="0.35"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3"/>
    </row>
    <row r="19" spans="1:44" customFormat="1" x14ac:dyDescent="0.35"/>
    <row r="20" spans="1:44" customFormat="1" x14ac:dyDescent="0.35"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  <c r="AQ20" s="23"/>
      <c r="AR20" s="23"/>
    </row>
    <row r="21" spans="1:44" customFormat="1" x14ac:dyDescent="0.35"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3"/>
    </row>
    <row r="22" spans="1:44" customFormat="1" x14ac:dyDescent="0.35"/>
    <row r="23" spans="1:44" customFormat="1" x14ac:dyDescent="0.35"/>
    <row r="24" spans="1:44" s="16" customFormat="1" x14ac:dyDescent="0.35">
      <c r="A24" s="15" t="s">
        <v>9</v>
      </c>
      <c r="B24" s="16" t="s">
        <v>10</v>
      </c>
    </row>
    <row r="25" spans="1:44" s="167" customFormat="1" x14ac:dyDescent="0.35"/>
    <row r="26" spans="1:44" customFormat="1" ht="13.5" customHeight="1" x14ac:dyDescent="0.45">
      <c r="I26" s="26" t="s">
        <v>114</v>
      </c>
    </row>
    <row r="27" spans="1:44" customFormat="1" x14ac:dyDescent="0.35">
      <c r="J27" s="27">
        <v>2020</v>
      </c>
      <c r="K27" s="27">
        <v>2021</v>
      </c>
      <c r="L27" s="27">
        <v>2022</v>
      </c>
      <c r="M27" s="27">
        <v>2023</v>
      </c>
      <c r="N27" s="27">
        <v>2024</v>
      </c>
      <c r="O27" s="27">
        <v>2025</v>
      </c>
    </row>
    <row r="28" spans="1:44" customFormat="1" x14ac:dyDescent="0.35">
      <c r="I28" s="28" t="s">
        <v>115</v>
      </c>
      <c r="J28" s="23">
        <v>-1.4520072124716261</v>
      </c>
      <c r="K28" s="23">
        <v>0.65427785440878139</v>
      </c>
      <c r="L28" s="23">
        <v>-0.34207480073658919</v>
      </c>
      <c r="M28" s="23">
        <v>0.30447148271594959</v>
      </c>
      <c r="N28" s="23">
        <v>-6.416252394600451E-2</v>
      </c>
      <c r="O28" s="23">
        <v>-8.4924544265792434E-2</v>
      </c>
      <c r="R28" s="23"/>
      <c r="S28" s="23"/>
      <c r="T28" s="23"/>
      <c r="U28" s="23"/>
    </row>
    <row r="29" spans="1:44" customFormat="1" x14ac:dyDescent="0.35">
      <c r="I29" s="28" t="s">
        <v>116</v>
      </c>
      <c r="J29" s="23">
        <v>-1.1295004460882774</v>
      </c>
      <c r="K29" s="23">
        <v>-0.13510605939675588</v>
      </c>
      <c r="L29" s="23">
        <v>-2.4000233236096902</v>
      </c>
      <c r="M29" s="23">
        <v>-0.74220152364588643</v>
      </c>
      <c r="N29" s="23">
        <v>0.19024530542993306</v>
      </c>
      <c r="O29" s="23">
        <v>-1.6461867752209045</v>
      </c>
      <c r="R29" s="23"/>
      <c r="S29" s="23"/>
      <c r="T29" s="23"/>
      <c r="U29" s="23"/>
    </row>
    <row r="30" spans="1:44" customFormat="1" x14ac:dyDescent="0.35">
      <c r="I30" s="28" t="s">
        <v>117</v>
      </c>
      <c r="J30" s="23">
        <v>-8.2872843256671325E-2</v>
      </c>
      <c r="K30" s="23">
        <v>-0.14658977561706707</v>
      </c>
      <c r="L30" s="23">
        <v>-0.97932489341940532</v>
      </c>
      <c r="M30" s="23">
        <v>-0.96147988055815947</v>
      </c>
      <c r="N30" s="23">
        <v>-0.13808818397210415</v>
      </c>
      <c r="O30" s="23">
        <v>1.2630043069293606E-2</v>
      </c>
      <c r="R30" s="23"/>
      <c r="S30" s="23"/>
      <c r="T30" s="23"/>
      <c r="U30" s="23"/>
    </row>
    <row r="31" spans="1:44" customFormat="1" x14ac:dyDescent="0.35">
      <c r="I31" s="28" t="s">
        <v>118</v>
      </c>
      <c r="J31" s="23">
        <v>-3.4679618942512661E-2</v>
      </c>
      <c r="K31" s="23">
        <v>-3.9427942940482352E-2</v>
      </c>
      <c r="L31" s="23">
        <v>-3.6702728629666129E-2</v>
      </c>
      <c r="M31" s="23">
        <v>-1.5910312922625507E-2</v>
      </c>
      <c r="N31" s="23">
        <v>-1.4056987906377345E-2</v>
      </c>
      <c r="O31" s="23">
        <v>-9.4062996244632657E-3</v>
      </c>
      <c r="R31" s="23"/>
      <c r="S31" s="23"/>
      <c r="T31" s="23"/>
      <c r="U31" s="23"/>
    </row>
    <row r="32" spans="1:44" customFormat="1" x14ac:dyDescent="0.35">
      <c r="I32" s="28" t="s">
        <v>119</v>
      </c>
      <c r="J32" s="23">
        <v>1.8094817154085377E-3</v>
      </c>
      <c r="K32" s="23">
        <v>0.23423741516628069</v>
      </c>
      <c r="L32" s="23">
        <v>-0.10786980719433131</v>
      </c>
      <c r="M32" s="23">
        <v>-0.34816111424964968</v>
      </c>
      <c r="N32" s="23">
        <v>-6.1263402022342005E-2</v>
      </c>
      <c r="O32" s="23">
        <v>-0.12076728281778193</v>
      </c>
      <c r="R32" s="23"/>
      <c r="S32" s="23"/>
      <c r="T32" s="23"/>
      <c r="U32" s="23"/>
    </row>
    <row r="33" spans="1:26" customFormat="1" x14ac:dyDescent="0.35">
      <c r="I33" s="28" t="s">
        <v>111</v>
      </c>
      <c r="J33" s="23">
        <v>-2.6973751818592571</v>
      </c>
      <c r="K33" s="23">
        <v>0.5669963770450559</v>
      </c>
      <c r="L33" s="23">
        <v>-3.8652376114786895</v>
      </c>
      <c r="M33" s="23">
        <v>-1.763763837264094</v>
      </c>
      <c r="N33" s="23">
        <v>-8.732520625003963E-2</v>
      </c>
      <c r="O33" s="23">
        <v>-1.8486548588596485</v>
      </c>
      <c r="R33" s="23"/>
      <c r="S33" s="23"/>
      <c r="T33" s="23"/>
      <c r="U33" s="23"/>
    </row>
    <row r="34" spans="1:26" customFormat="1" x14ac:dyDescent="0.35">
      <c r="J34" s="32"/>
      <c r="K34" s="32"/>
    </row>
    <row r="35" spans="1:26" customFormat="1" x14ac:dyDescent="0.35"/>
    <row r="36" spans="1:26" customFormat="1" x14ac:dyDescent="0.35">
      <c r="I36" s="23"/>
      <c r="J36" s="23"/>
      <c r="K36" s="23"/>
      <c r="L36" s="23"/>
      <c r="M36" s="23"/>
      <c r="N36" s="23"/>
      <c r="O36" s="23"/>
      <c r="P36" s="23"/>
    </row>
    <row r="37" spans="1:26" customFormat="1" x14ac:dyDescent="0.35">
      <c r="I37" s="23"/>
      <c r="J37" s="23"/>
      <c r="K37" s="23"/>
      <c r="L37" s="23"/>
      <c r="M37" s="23"/>
      <c r="N37" s="23"/>
      <c r="O37" s="23"/>
    </row>
    <row r="38" spans="1:26" customFormat="1" x14ac:dyDescent="0.35">
      <c r="I38" s="23"/>
      <c r="J38" s="23"/>
      <c r="K38" s="23"/>
      <c r="L38" s="23"/>
      <c r="M38" s="23"/>
      <c r="N38" s="23"/>
      <c r="O38" s="23"/>
    </row>
    <row r="39" spans="1:26" customFormat="1" x14ac:dyDescent="0.35">
      <c r="I39" s="23"/>
      <c r="J39" s="23"/>
      <c r="L39" s="23"/>
      <c r="M39" s="23"/>
      <c r="N39" s="23"/>
      <c r="O39" s="23"/>
    </row>
    <row r="40" spans="1:26" customFormat="1" x14ac:dyDescent="0.35">
      <c r="I40" s="23"/>
      <c r="J40" s="23"/>
      <c r="K40" s="23"/>
      <c r="L40" s="23"/>
      <c r="M40" s="23"/>
      <c r="N40" s="23"/>
      <c r="O40" s="23"/>
    </row>
    <row r="41" spans="1:26" customFormat="1" x14ac:dyDescent="0.35">
      <c r="I41" s="23"/>
      <c r="J41" s="23"/>
      <c r="K41" s="23"/>
      <c r="L41" s="23"/>
      <c r="M41" s="23"/>
      <c r="N41" s="23"/>
      <c r="O41" s="23"/>
      <c r="Z41" s="23"/>
    </row>
    <row r="42" spans="1:26" customFormat="1" x14ac:dyDescent="0.35">
      <c r="I42" s="23"/>
      <c r="J42" s="23"/>
      <c r="K42" s="23"/>
      <c r="L42" s="23"/>
      <c r="M42" s="23"/>
      <c r="N42" s="23"/>
      <c r="O42" s="23"/>
      <c r="Z42" s="23"/>
    </row>
    <row r="43" spans="1:26" customFormat="1" x14ac:dyDescent="0.35">
      <c r="I43" s="23"/>
      <c r="J43" s="23"/>
      <c r="K43" s="23"/>
      <c r="L43" s="23"/>
      <c r="M43" s="23"/>
      <c r="N43" s="23"/>
      <c r="O43" s="23"/>
      <c r="Z43" s="23"/>
    </row>
    <row r="44" spans="1:26" customFormat="1" x14ac:dyDescent="0.35">
      <c r="I44" s="23"/>
      <c r="J44" s="23"/>
      <c r="K44" s="23"/>
      <c r="L44" s="23"/>
      <c r="M44" s="23"/>
      <c r="N44" s="23"/>
      <c r="O44" s="23"/>
      <c r="Z44" s="23"/>
    </row>
    <row r="45" spans="1:26" s="16" customFormat="1" x14ac:dyDescent="0.35">
      <c r="A45" s="15" t="s">
        <v>11</v>
      </c>
      <c r="B45" s="16" t="s">
        <v>12</v>
      </c>
    </row>
    <row r="46" spans="1:26" customFormat="1" x14ac:dyDescent="0.35">
      <c r="A46" s="166"/>
    </row>
    <row r="47" spans="1:26" customFormat="1" x14ac:dyDescent="0.35">
      <c r="I47" s="26" t="s">
        <v>108</v>
      </c>
      <c r="O47" t="s">
        <v>247</v>
      </c>
    </row>
    <row r="48" spans="1:26" customFormat="1" x14ac:dyDescent="0.35">
      <c r="J48" s="27">
        <v>2020</v>
      </c>
      <c r="K48" s="27">
        <v>2021</v>
      </c>
      <c r="L48" s="27">
        <v>2022</v>
      </c>
      <c r="M48" s="27">
        <v>2023</v>
      </c>
      <c r="N48" s="27">
        <v>2024</v>
      </c>
      <c r="O48" s="27">
        <v>2025</v>
      </c>
    </row>
    <row r="49" spans="9:27" customFormat="1" x14ac:dyDescent="0.35">
      <c r="I49" s="28" t="s">
        <v>115</v>
      </c>
      <c r="J49" s="23">
        <v>13.192241775048904</v>
      </c>
      <c r="K49" s="23">
        <v>13.846519629457685</v>
      </c>
      <c r="L49" s="23">
        <v>13.504444828721097</v>
      </c>
      <c r="M49" s="23">
        <v>13.808916311437045</v>
      </c>
      <c r="N49" s="23">
        <v>13.744753787491041</v>
      </c>
      <c r="O49" s="23">
        <v>13.659829243225248</v>
      </c>
    </row>
    <row r="50" spans="9:27" customFormat="1" x14ac:dyDescent="0.35">
      <c r="I50" s="28" t="s">
        <v>120</v>
      </c>
      <c r="J50" s="23">
        <v>20.857350059669486</v>
      </c>
      <c r="K50" s="23">
        <v>20.722244000272731</v>
      </c>
      <c r="L50" s="23">
        <v>18.32222067666304</v>
      </c>
      <c r="M50" s="23">
        <v>17.580019153017155</v>
      </c>
      <c r="N50" s="23">
        <v>17.770264458447087</v>
      </c>
      <c r="O50" s="23">
        <v>16.124077683226183</v>
      </c>
    </row>
    <row r="51" spans="9:27" customFormat="1" x14ac:dyDescent="0.35">
      <c r="I51" s="28" t="s">
        <v>117</v>
      </c>
      <c r="J51" s="23">
        <v>42.37390342190708</v>
      </c>
      <c r="K51" s="23">
        <v>42.227313646290014</v>
      </c>
      <c r="L51" s="23">
        <v>41.247988752870612</v>
      </c>
      <c r="M51" s="23">
        <v>40.286508872312453</v>
      </c>
      <c r="N51" s="23">
        <v>40.148420688340344</v>
      </c>
      <c r="O51" s="23">
        <v>40.161050731409638</v>
      </c>
    </row>
    <row r="52" spans="9:27" customFormat="1" x14ac:dyDescent="0.35">
      <c r="I52" s="28" t="s">
        <v>118</v>
      </c>
      <c r="J52" s="23">
        <v>3.1151835588578032</v>
      </c>
      <c r="K52" s="23">
        <v>3.0757556159173207</v>
      </c>
      <c r="L52" s="23">
        <v>3.0390528872876548</v>
      </c>
      <c r="M52" s="23">
        <v>3.0231425743650293</v>
      </c>
      <c r="N52" s="23">
        <v>3.0090855864586521</v>
      </c>
      <c r="O52" s="23">
        <v>2.9996792868341888</v>
      </c>
      <c r="P52" s="20"/>
    </row>
    <row r="53" spans="9:27" customFormat="1" x14ac:dyDescent="0.35">
      <c r="I53" s="28" t="s">
        <v>119</v>
      </c>
      <c r="J53" s="23">
        <v>1.4179323418118861</v>
      </c>
      <c r="K53" s="23">
        <v>1.6521697569781668</v>
      </c>
      <c r="L53" s="23">
        <v>1.5442999497838354</v>
      </c>
      <c r="M53" s="24">
        <v>1.1961388355341858</v>
      </c>
      <c r="N53" s="23">
        <v>1.1348754335118438</v>
      </c>
      <c r="O53" s="23">
        <v>1.0141081506940619</v>
      </c>
      <c r="P53" s="24"/>
    </row>
    <row r="54" spans="9:27" customFormat="1" x14ac:dyDescent="0.35">
      <c r="I54" s="83" t="s">
        <v>121</v>
      </c>
      <c r="J54" s="25">
        <v>-6.5165670466541101</v>
      </c>
      <c r="K54" s="25">
        <v>-8.1880910763017098</v>
      </c>
      <c r="L54" s="25">
        <v>-7.6810477756394056</v>
      </c>
      <c r="M54" s="25">
        <v>-6.0140857560062244</v>
      </c>
      <c r="N54" s="25">
        <v>-7.1305636550609952</v>
      </c>
      <c r="O54" s="25"/>
      <c r="Q54" s="20"/>
      <c r="R54" s="23"/>
    </row>
    <row r="55" spans="9:27" customFormat="1" x14ac:dyDescent="0.35">
      <c r="I55" s="28" t="s">
        <v>112</v>
      </c>
      <c r="J55" s="23">
        <f>SUM(J49:J54)</f>
        <v>74.440044110641054</v>
      </c>
      <c r="K55" s="23">
        <f>SUM(K49:K54)</f>
        <v>73.335911572614208</v>
      </c>
      <c r="L55" s="23">
        <f t="shared" ref="L55:N55" si="2">SUM(L49:L54)</f>
        <v>69.976959319686841</v>
      </c>
      <c r="M55" s="23">
        <f>SUM(M49:M54)</f>
        <v>69.880639990659631</v>
      </c>
      <c r="N55" s="23">
        <f t="shared" si="2"/>
        <v>68.676836299187968</v>
      </c>
      <c r="O55" s="23"/>
    </row>
    <row r="56" spans="9:27" customFormat="1" x14ac:dyDescent="0.35">
      <c r="I56" s="28" t="s">
        <v>111</v>
      </c>
      <c r="J56" s="23">
        <f t="shared" ref="J56:N56" si="3">SUM(J49:J53)</f>
        <v>80.956611157295171</v>
      </c>
      <c r="K56" s="23">
        <f>SUM(K49:K53)</f>
        <v>81.524002648915911</v>
      </c>
      <c r="L56" s="23">
        <f t="shared" si="3"/>
        <v>77.658007095326241</v>
      </c>
      <c r="M56" s="23">
        <f t="shared" si="3"/>
        <v>75.894725746665856</v>
      </c>
      <c r="N56" s="23">
        <f t="shared" si="3"/>
        <v>75.807399954248964</v>
      </c>
      <c r="O56" s="23">
        <f>SUM(O49:O53)</f>
        <v>73.958745095389318</v>
      </c>
      <c r="Q56" s="20"/>
    </row>
    <row r="57" spans="9:27" customFormat="1" x14ac:dyDescent="0.35">
      <c r="V57" s="23"/>
      <c r="W57" s="23"/>
      <c r="X57" s="5"/>
      <c r="Y57" s="5"/>
    </row>
    <row r="58" spans="9:27" customFormat="1" x14ac:dyDescent="0.35">
      <c r="Y58" s="20"/>
    </row>
    <row r="59" spans="9:27" customFormat="1" x14ac:dyDescent="0.35"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</row>
    <row r="60" spans="9:27" customFormat="1" x14ac:dyDescent="0.35"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5"/>
      <c r="Z60" s="23"/>
    </row>
    <row r="61" spans="9:27" customFormat="1" x14ac:dyDescent="0.35"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</row>
    <row r="62" spans="9:27" customFormat="1" x14ac:dyDescent="0.35"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</row>
    <row r="63" spans="9:27" customFormat="1" x14ac:dyDescent="0.35"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</row>
    <row r="64" spans="9:27" customFormat="1" x14ac:dyDescent="0.35"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</row>
    <row r="65" spans="1:26" customFormat="1" x14ac:dyDescent="0.35"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</row>
    <row r="66" spans="1:26" customFormat="1" x14ac:dyDescent="0.35"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40"/>
      <c r="Z66" s="23"/>
    </row>
    <row r="67" spans="1:26" s="17" customFormat="1" x14ac:dyDescent="0.35">
      <c r="A67" s="15" t="s">
        <v>13</v>
      </c>
      <c r="B67" s="16" t="s">
        <v>14</v>
      </c>
    </row>
    <row r="68" spans="1:26" customFormat="1" x14ac:dyDescent="0.35">
      <c r="A68" s="166"/>
    </row>
    <row r="69" spans="1:26" customFormat="1" x14ac:dyDescent="0.35">
      <c r="K69" s="5"/>
      <c r="L69" s="5"/>
      <c r="M69" s="5"/>
      <c r="N69" s="5"/>
      <c r="O69" s="5"/>
    </row>
    <row r="70" spans="1:26" customFormat="1" x14ac:dyDescent="0.35">
      <c r="I70" s="26" t="s">
        <v>108</v>
      </c>
      <c r="J70" s="5"/>
      <c r="K70" s="5"/>
      <c r="L70" s="5"/>
      <c r="M70" s="5"/>
      <c r="N70" s="5"/>
      <c r="O70" s="5"/>
      <c r="P70" s="5"/>
      <c r="Q70" s="5"/>
    </row>
    <row r="71" spans="1:26" customFormat="1" x14ac:dyDescent="0.35">
      <c r="J71" s="26">
        <v>2020</v>
      </c>
      <c r="K71" s="26">
        <v>2021</v>
      </c>
      <c r="L71" s="26">
        <v>2022</v>
      </c>
      <c r="M71" s="26">
        <v>2023</v>
      </c>
      <c r="N71" s="26">
        <v>2024</v>
      </c>
      <c r="O71" s="26">
        <v>2025</v>
      </c>
      <c r="P71" s="8"/>
    </row>
    <row r="72" spans="1:26" customFormat="1" x14ac:dyDescent="0.35">
      <c r="I72" s="200" t="s">
        <v>122</v>
      </c>
      <c r="J72" s="5">
        <v>80.956611157295171</v>
      </c>
      <c r="K72" s="5">
        <v>81.524002648915911</v>
      </c>
      <c r="L72" s="5">
        <v>77.658007095326241</v>
      </c>
      <c r="M72" s="5">
        <v>75.894725746665856</v>
      </c>
      <c r="N72" s="5">
        <v>75.807399954248964</v>
      </c>
      <c r="P72" s="8"/>
    </row>
    <row r="73" spans="1:26" customFormat="1" x14ac:dyDescent="0.35">
      <c r="I73" s="200" t="s">
        <v>123</v>
      </c>
      <c r="J73" s="5">
        <v>74.440044110641054</v>
      </c>
      <c r="K73" s="5">
        <v>73.335911572614208</v>
      </c>
      <c r="L73" s="5">
        <v>69.976959319686841</v>
      </c>
      <c r="M73" s="5">
        <v>69.880639990659631</v>
      </c>
      <c r="N73" s="5">
        <v>68.676836299187968</v>
      </c>
      <c r="P73" s="8"/>
      <c r="R73" s="5"/>
    </row>
    <row r="74" spans="1:26" customFormat="1" x14ac:dyDescent="0.35">
      <c r="I74" s="200" t="s">
        <v>124</v>
      </c>
      <c r="M74" s="5"/>
      <c r="N74" s="5">
        <v>75.807399954248964</v>
      </c>
      <c r="O74" s="5">
        <v>73.958745095389304</v>
      </c>
      <c r="P74" s="8"/>
    </row>
    <row r="75" spans="1:26" customFormat="1" x14ac:dyDescent="0.35">
      <c r="I75" s="200" t="s">
        <v>125</v>
      </c>
      <c r="M75" s="5"/>
      <c r="N75" s="5">
        <v>68.676836299187968</v>
      </c>
      <c r="O75" s="5">
        <v>68.345065887269996</v>
      </c>
      <c r="P75" s="8"/>
    </row>
    <row r="76" spans="1:26" customFormat="1" x14ac:dyDescent="0.35">
      <c r="I76" s="200" t="s">
        <v>126</v>
      </c>
      <c r="L76">
        <v>70.75</v>
      </c>
      <c r="M76">
        <v>70.75</v>
      </c>
      <c r="N76">
        <v>70.75</v>
      </c>
      <c r="O76">
        <v>70.75</v>
      </c>
      <c r="P76" s="8"/>
    </row>
    <row r="77" spans="1:26" customFormat="1" x14ac:dyDescent="0.35">
      <c r="I77" s="200" t="s">
        <v>127</v>
      </c>
      <c r="K77" s="23"/>
      <c r="L77" s="23"/>
      <c r="M77" s="23">
        <v>0</v>
      </c>
      <c r="N77" s="23">
        <v>68.676836299187968</v>
      </c>
      <c r="O77" s="23">
        <v>67.007561286659993</v>
      </c>
      <c r="P77" s="8"/>
    </row>
    <row r="78" spans="1:26" customFormat="1" x14ac:dyDescent="0.35">
      <c r="I78" s="200" t="s">
        <v>128</v>
      </c>
      <c r="K78" s="5"/>
      <c r="L78" s="5"/>
      <c r="M78" s="5">
        <v>0</v>
      </c>
      <c r="N78" s="5">
        <v>0</v>
      </c>
      <c r="O78" s="5">
        <v>4.9400135714200246</v>
      </c>
      <c r="P78" s="8"/>
    </row>
    <row r="79" spans="1:26" customFormat="1" x14ac:dyDescent="0.35">
      <c r="I79" s="200"/>
      <c r="L79" s="5"/>
      <c r="M79" s="5">
        <v>0</v>
      </c>
      <c r="N79" s="5">
        <v>7.1305636550609961</v>
      </c>
      <c r="O79" s="5">
        <v>1.043935141919988</v>
      </c>
      <c r="P79" s="8"/>
    </row>
    <row r="80" spans="1:26" customFormat="1" x14ac:dyDescent="0.35">
      <c r="I80" s="200" t="s">
        <v>129</v>
      </c>
      <c r="L80" s="5"/>
      <c r="M80" s="5">
        <v>0</v>
      </c>
      <c r="N80" s="5">
        <v>0</v>
      </c>
      <c r="O80" s="5">
        <v>3.370679999999993</v>
      </c>
      <c r="P80" s="8"/>
    </row>
    <row r="81" spans="1:20" customFormat="1" x14ac:dyDescent="0.35">
      <c r="I81" s="200"/>
      <c r="P81" s="8"/>
    </row>
    <row r="82" spans="1:20" customFormat="1" x14ac:dyDescent="0.35">
      <c r="I82" s="98" t="s">
        <v>130</v>
      </c>
      <c r="K82" s="23"/>
      <c r="L82" s="23"/>
      <c r="M82" s="23"/>
      <c r="N82" s="23">
        <v>68.676836299187968</v>
      </c>
      <c r="O82" s="23">
        <v>67.007561286659993</v>
      </c>
      <c r="P82" s="8"/>
    </row>
    <row r="83" spans="1:20" customFormat="1" x14ac:dyDescent="0.35">
      <c r="I83" s="98" t="s">
        <v>131</v>
      </c>
      <c r="K83" s="23"/>
      <c r="L83" s="23"/>
      <c r="M83" s="23"/>
      <c r="N83" s="23">
        <v>68.676836299187968</v>
      </c>
      <c r="O83" s="23">
        <v>71.947574858080017</v>
      </c>
      <c r="P83" s="8"/>
    </row>
    <row r="84" spans="1:20" customFormat="1" x14ac:dyDescent="0.35">
      <c r="I84" s="98" t="s">
        <v>132</v>
      </c>
      <c r="L84" s="23"/>
      <c r="M84" s="23"/>
      <c r="N84" s="23">
        <v>75.807399954248964</v>
      </c>
      <c r="O84" s="23">
        <v>72.991510000000005</v>
      </c>
      <c r="P84" s="8"/>
    </row>
    <row r="85" spans="1:20" customFormat="1" x14ac:dyDescent="0.35">
      <c r="I85" s="98" t="s">
        <v>133</v>
      </c>
      <c r="L85" s="23"/>
      <c r="M85" s="23"/>
      <c r="N85" s="23">
        <v>75.807399954248964</v>
      </c>
      <c r="O85" s="23">
        <v>76.362189999999998</v>
      </c>
      <c r="P85" s="8"/>
      <c r="T85" s="23"/>
    </row>
    <row r="86" spans="1:20" customFormat="1" x14ac:dyDescent="0.35">
      <c r="I86" s="98" t="s">
        <v>134</v>
      </c>
      <c r="L86">
        <v>72.5</v>
      </c>
      <c r="M86">
        <v>72.5</v>
      </c>
      <c r="N86">
        <v>72.5</v>
      </c>
      <c r="O86">
        <v>72.5</v>
      </c>
      <c r="P86" s="8"/>
      <c r="T86" s="23"/>
    </row>
    <row r="87" spans="1:20" customFormat="1" x14ac:dyDescent="0.35">
      <c r="I87" s="8"/>
      <c r="J87" s="8"/>
      <c r="K87" s="8"/>
      <c r="L87" s="8"/>
      <c r="M87" s="8"/>
      <c r="N87" s="8"/>
      <c r="O87" s="8"/>
      <c r="P87" s="8"/>
      <c r="T87" s="23"/>
    </row>
    <row r="88" spans="1:20" customFormat="1" x14ac:dyDescent="0.35">
      <c r="I88" s="8"/>
      <c r="J88" s="8"/>
      <c r="K88" s="8"/>
      <c r="L88" s="8"/>
      <c r="M88" s="8"/>
      <c r="N88" s="8"/>
      <c r="O88" s="8"/>
      <c r="P88" s="8"/>
      <c r="T88" s="23"/>
    </row>
    <row r="89" spans="1:20" customFormat="1" x14ac:dyDescent="0.35"/>
    <row r="90" spans="1:20" s="17" customFormat="1" x14ac:dyDescent="0.35">
      <c r="A90" s="15" t="s">
        <v>15</v>
      </c>
      <c r="B90" s="16" t="s">
        <v>16</v>
      </c>
    </row>
    <row r="91" spans="1:20" customFormat="1" x14ac:dyDescent="0.35">
      <c r="A91" s="166"/>
    </row>
    <row r="92" spans="1:20" customFormat="1" x14ac:dyDescent="0.35">
      <c r="I92" s="26" t="s">
        <v>135</v>
      </c>
    </row>
    <row r="93" spans="1:20" customFormat="1" x14ac:dyDescent="0.35">
      <c r="J93" s="26" t="s">
        <v>136</v>
      </c>
      <c r="K93" s="26" t="s">
        <v>137</v>
      </c>
    </row>
    <row r="94" spans="1:20" customFormat="1" x14ac:dyDescent="0.35">
      <c r="I94" t="s">
        <v>138</v>
      </c>
      <c r="J94" s="5">
        <v>0</v>
      </c>
      <c r="K94" s="5">
        <v>1.7497664722540036</v>
      </c>
    </row>
    <row r="95" spans="1:20" customFormat="1" x14ac:dyDescent="0.35">
      <c r="I95" t="s">
        <v>139</v>
      </c>
      <c r="J95" s="5">
        <v>0</v>
      </c>
      <c r="K95" s="5">
        <v>2.0300605291267688</v>
      </c>
    </row>
    <row r="96" spans="1:20" customFormat="1" x14ac:dyDescent="0.35">
      <c r="I96" t="s">
        <v>140</v>
      </c>
      <c r="J96" s="5">
        <v>2.4785165517863668</v>
      </c>
      <c r="K96" s="5">
        <v>10.717470933936857</v>
      </c>
    </row>
    <row r="97" spans="1:13" customFormat="1" x14ac:dyDescent="0.35">
      <c r="I97" t="s">
        <v>141</v>
      </c>
      <c r="J97" s="5">
        <v>1.4396237168244261</v>
      </c>
      <c r="K97" s="5">
        <v>1.4234488057563095</v>
      </c>
    </row>
    <row r="98" spans="1:13" customFormat="1" x14ac:dyDescent="0.35">
      <c r="I98" t="s">
        <v>142</v>
      </c>
      <c r="J98" s="5">
        <v>0.85177294205208298</v>
      </c>
      <c r="K98" s="5">
        <v>0.22478558113168465</v>
      </c>
    </row>
    <row r="99" spans="1:13" customFormat="1" x14ac:dyDescent="0.35"/>
    <row r="100" spans="1:13" customFormat="1" x14ac:dyDescent="0.35"/>
    <row r="101" spans="1:13" customFormat="1" x14ac:dyDescent="0.35"/>
    <row r="102" spans="1:13" customFormat="1" x14ac:dyDescent="0.35"/>
    <row r="103" spans="1:13" customFormat="1" x14ac:dyDescent="0.35"/>
    <row r="104" spans="1:13" customFormat="1" x14ac:dyDescent="0.35"/>
    <row r="105" spans="1:13" customFormat="1" x14ac:dyDescent="0.35"/>
    <row r="106" spans="1:13" customFormat="1" x14ac:dyDescent="0.35"/>
    <row r="107" spans="1:13" customFormat="1" x14ac:dyDescent="0.35"/>
    <row r="108" spans="1:13" customFormat="1" x14ac:dyDescent="0.35"/>
    <row r="109" spans="1:13" customFormat="1" x14ac:dyDescent="0.35"/>
    <row r="110" spans="1:13" s="17" customFormat="1" x14ac:dyDescent="0.35">
      <c r="A110" s="15" t="s">
        <v>17</v>
      </c>
      <c r="B110" s="16" t="s">
        <v>143</v>
      </c>
    </row>
    <row r="111" spans="1:13" customFormat="1" x14ac:dyDescent="0.35">
      <c r="A111" s="166"/>
    </row>
    <row r="112" spans="1:13" customFormat="1" ht="29" x14ac:dyDescent="0.35">
      <c r="I112" s="26" t="s">
        <v>108</v>
      </c>
      <c r="J112" s="34" t="s">
        <v>139</v>
      </c>
      <c r="K112" s="34" t="s">
        <v>140</v>
      </c>
      <c r="L112" s="34" t="s">
        <v>141</v>
      </c>
      <c r="M112" s="34" t="s">
        <v>142</v>
      </c>
    </row>
    <row r="113" spans="1:22" customFormat="1" ht="29" x14ac:dyDescent="0.35">
      <c r="I113" s="34" t="s">
        <v>144</v>
      </c>
      <c r="J113" s="5">
        <v>0</v>
      </c>
      <c r="K113" s="5">
        <v>1.2103566885418267</v>
      </c>
      <c r="L113" s="5">
        <v>9.1889705806394648E-2</v>
      </c>
      <c r="M113" s="5">
        <v>0.85177294205208298</v>
      </c>
    </row>
    <row r="114" spans="1:22" customFormat="1" x14ac:dyDescent="0.35">
      <c r="I114" t="s">
        <v>115</v>
      </c>
      <c r="J114" s="5">
        <v>0</v>
      </c>
      <c r="K114" s="5">
        <v>0.41268342449884871</v>
      </c>
      <c r="L114" s="5">
        <v>0</v>
      </c>
      <c r="M114" s="5">
        <v>0</v>
      </c>
      <c r="N114" s="34"/>
      <c r="O114" s="34"/>
      <c r="P114" s="34"/>
    </row>
    <row r="115" spans="1:22" customFormat="1" x14ac:dyDescent="0.35">
      <c r="I115" t="s">
        <v>117</v>
      </c>
      <c r="J115" s="5">
        <v>0</v>
      </c>
      <c r="K115" s="5">
        <v>0.65343529861564209</v>
      </c>
      <c r="L115" s="5">
        <v>0</v>
      </c>
      <c r="M115" s="5">
        <v>0</v>
      </c>
      <c r="N115" s="5"/>
      <c r="O115" s="5"/>
    </row>
    <row r="116" spans="1:22" customFormat="1" x14ac:dyDescent="0.35">
      <c r="I116" t="s">
        <v>118</v>
      </c>
      <c r="J116" s="5">
        <v>0</v>
      </c>
      <c r="K116" s="5">
        <v>0.20204114013004926</v>
      </c>
      <c r="L116" s="5">
        <v>0</v>
      </c>
      <c r="M116" s="5">
        <v>0</v>
      </c>
      <c r="O116" s="34"/>
      <c r="P116" s="34"/>
    </row>
    <row r="117" spans="1:22" customFormat="1" x14ac:dyDescent="0.35">
      <c r="I117" t="s">
        <v>119</v>
      </c>
      <c r="J117" s="5">
        <v>0</v>
      </c>
      <c r="K117" s="5">
        <v>0</v>
      </c>
      <c r="L117" s="5">
        <v>0.14879066002854358</v>
      </c>
      <c r="M117" s="5">
        <v>0</v>
      </c>
      <c r="O117" s="5"/>
    </row>
    <row r="118" spans="1:22" customFormat="1" x14ac:dyDescent="0.35">
      <c r="I118" t="s">
        <v>121</v>
      </c>
      <c r="J118" s="5">
        <v>0</v>
      </c>
      <c r="K118" s="5">
        <v>0</v>
      </c>
      <c r="L118" s="5">
        <v>1.198943350989488</v>
      </c>
      <c r="M118" s="5">
        <v>0</v>
      </c>
      <c r="O118" s="5"/>
    </row>
    <row r="119" spans="1:22" customFormat="1" x14ac:dyDescent="0.35">
      <c r="I119" s="8"/>
      <c r="J119" s="8"/>
      <c r="K119" s="8"/>
      <c r="L119" s="8"/>
      <c r="M119" s="8"/>
      <c r="O119" s="5"/>
    </row>
    <row r="120" spans="1:22" customFormat="1" x14ac:dyDescent="0.35">
      <c r="I120" s="8"/>
      <c r="J120" s="8"/>
      <c r="K120" s="8"/>
      <c r="L120" s="8"/>
      <c r="M120" s="8"/>
      <c r="O120" s="5"/>
    </row>
    <row r="121" spans="1:22" customFormat="1" x14ac:dyDescent="0.35">
      <c r="I121" s="8"/>
      <c r="J121" s="8"/>
      <c r="K121" s="8"/>
      <c r="L121" s="8"/>
      <c r="M121" s="8"/>
      <c r="O121" s="5"/>
    </row>
    <row r="122" spans="1:22" customFormat="1" x14ac:dyDescent="0.35">
      <c r="I122" s="8"/>
      <c r="J122" s="8"/>
      <c r="K122" s="8"/>
      <c r="L122" s="8"/>
      <c r="M122" s="8"/>
      <c r="O122" s="5"/>
    </row>
    <row r="123" spans="1:22" customFormat="1" x14ac:dyDescent="0.35">
      <c r="O123" s="5"/>
    </row>
    <row r="124" spans="1:22" customFormat="1" x14ac:dyDescent="0.35">
      <c r="O124" s="5"/>
    </row>
    <row r="125" spans="1:22" customFormat="1" x14ac:dyDescent="0.35"/>
    <row r="126" spans="1:22" customFormat="1" x14ac:dyDescent="0.35"/>
    <row r="127" spans="1:22" s="17" customFormat="1" x14ac:dyDescent="0.35">
      <c r="A127" s="15" t="s">
        <v>18</v>
      </c>
      <c r="B127" s="16" t="s">
        <v>19</v>
      </c>
    </row>
    <row r="128" spans="1:22" customFormat="1" x14ac:dyDescent="0.35">
      <c r="A128" s="166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</row>
    <row r="129" spans="9:35" customFormat="1" x14ac:dyDescent="0.35">
      <c r="I129" s="26" t="s">
        <v>108</v>
      </c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</row>
    <row r="130" spans="9:35" customFormat="1" x14ac:dyDescent="0.35">
      <c r="J130" s="26">
        <v>2010</v>
      </c>
      <c r="K130" s="26">
        <v>2011</v>
      </c>
      <c r="L130" s="26">
        <v>2012</v>
      </c>
      <c r="M130" s="26">
        <v>2013</v>
      </c>
      <c r="N130" s="26">
        <v>2014</v>
      </c>
      <c r="O130" s="26">
        <v>2015</v>
      </c>
      <c r="P130" s="26">
        <v>2016</v>
      </c>
      <c r="Q130" s="26">
        <v>2017</v>
      </c>
      <c r="R130" s="26">
        <v>2018</v>
      </c>
      <c r="S130" s="26">
        <v>2019</v>
      </c>
      <c r="T130" s="26">
        <v>2020</v>
      </c>
      <c r="U130" s="26">
        <v>2021</v>
      </c>
      <c r="V130" s="26">
        <v>2022</v>
      </c>
      <c r="W130" s="26">
        <v>2023</v>
      </c>
      <c r="X130" s="26">
        <v>2024</v>
      </c>
      <c r="Y130" s="26">
        <v>2025</v>
      </c>
      <c r="Z130" s="26">
        <v>2026</v>
      </c>
      <c r="AA130" s="26">
        <v>2027</v>
      </c>
      <c r="AB130" s="26">
        <v>2028</v>
      </c>
      <c r="AC130" s="26">
        <v>2029</v>
      </c>
      <c r="AD130" s="26">
        <v>2030</v>
      </c>
      <c r="AE130" s="26">
        <v>2031</v>
      </c>
      <c r="AF130" s="26">
        <v>2032</v>
      </c>
      <c r="AG130" s="26">
        <v>2033</v>
      </c>
      <c r="AH130" s="26">
        <v>2034</v>
      </c>
      <c r="AI130" s="26">
        <v>2035</v>
      </c>
    </row>
    <row r="131" spans="9:35" customFormat="1" x14ac:dyDescent="0.35">
      <c r="I131" t="s">
        <v>122</v>
      </c>
      <c r="J131" s="5">
        <v>81.444101049879151</v>
      </c>
      <c r="K131" s="5">
        <v>81.232575253179448</v>
      </c>
      <c r="L131" s="5">
        <v>83.659057338463626</v>
      </c>
      <c r="M131" s="5">
        <v>82.794607581601923</v>
      </c>
      <c r="N131" s="5">
        <v>83.475281458928691</v>
      </c>
      <c r="O131" s="5">
        <v>83.433304431736758</v>
      </c>
      <c r="P131" s="5">
        <v>81.233662343516912</v>
      </c>
      <c r="Q131" s="5">
        <v>82.783750400823962</v>
      </c>
      <c r="R131" s="5">
        <v>83.025185707953497</v>
      </c>
      <c r="S131" s="5">
        <v>84.207948864652238</v>
      </c>
      <c r="T131" s="5">
        <v>81.524468280328463</v>
      </c>
      <c r="U131" s="5">
        <v>82.025137773205842</v>
      </c>
      <c r="V131" s="5">
        <v>78.139070695689753</v>
      </c>
      <c r="W131" s="5">
        <v>76.577128691976711</v>
      </c>
      <c r="X131" s="5">
        <v>76.663911029179985</v>
      </c>
      <c r="Y131" s="26"/>
      <c r="Z131" s="26"/>
      <c r="AA131" s="26"/>
      <c r="AB131" s="26"/>
      <c r="AC131" s="26"/>
      <c r="AD131" s="26"/>
      <c r="AE131" s="26"/>
      <c r="AF131" s="26"/>
      <c r="AG131" s="26"/>
      <c r="AH131" s="26"/>
      <c r="AI131" s="26"/>
    </row>
    <row r="132" spans="9:35" customFormat="1" x14ac:dyDescent="0.35">
      <c r="I132" t="s">
        <v>124</v>
      </c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>
        <v>78.139070695689753</v>
      </c>
      <c r="W132" s="5">
        <v>76.577128691976711</v>
      </c>
      <c r="X132" s="5">
        <v>76.663911029179985</v>
      </c>
      <c r="Y132" s="5">
        <v>75.735363618319994</v>
      </c>
      <c r="Z132" s="5">
        <v>75.009719370309995</v>
      </c>
      <c r="AA132" s="5">
        <v>74.376704368129978</v>
      </c>
      <c r="AB132" s="5">
        <v>73.280985461869989</v>
      </c>
      <c r="AC132" s="5">
        <v>72.288828233540002</v>
      </c>
      <c r="AD132" s="5">
        <v>71.255178583199992</v>
      </c>
      <c r="AE132" s="5">
        <v>70.421342159700004</v>
      </c>
      <c r="AF132" s="5">
        <v>69.509347006620004</v>
      </c>
      <c r="AG132" s="5">
        <v>68.60707690324999</v>
      </c>
      <c r="AH132" s="5">
        <v>67.640752316299995</v>
      </c>
      <c r="AI132" s="5">
        <v>66.581550270649998</v>
      </c>
    </row>
    <row r="133" spans="9:35" customFormat="1" x14ac:dyDescent="0.35">
      <c r="I133" t="s">
        <v>145</v>
      </c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>
        <v>75.383276429108463</v>
      </c>
      <c r="U133" s="5">
        <v>75.922382342895872</v>
      </c>
      <c r="V133" s="5">
        <v>72.781501031539747</v>
      </c>
      <c r="W133" s="5">
        <v>71.29750986094669</v>
      </c>
      <c r="X133" s="5">
        <v>69.886355908130014</v>
      </c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</row>
    <row r="134" spans="9:35" customFormat="1" x14ac:dyDescent="0.35">
      <c r="I134" t="s">
        <v>125</v>
      </c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>
        <v>72.781501031539747</v>
      </c>
      <c r="W134" s="5">
        <v>71.29750986094669</v>
      </c>
      <c r="X134" s="5">
        <v>69.886355908130014</v>
      </c>
      <c r="Y134" s="5">
        <v>68.345065887269996</v>
      </c>
      <c r="Z134" s="5">
        <v>65.768235158259998</v>
      </c>
      <c r="AA134" s="5">
        <v>63.411124797079985</v>
      </c>
      <c r="AB134" s="5">
        <v>60.153803180820013</v>
      </c>
      <c r="AC134" s="5">
        <v>57.227853782489994</v>
      </c>
      <c r="AD134" s="5">
        <v>54.821266492149988</v>
      </c>
      <c r="AE134" s="5">
        <v>52.975794828649988</v>
      </c>
      <c r="AF134" s="5">
        <v>51.427506965569989</v>
      </c>
      <c r="AG134" s="5">
        <v>49.946367972200015</v>
      </c>
      <c r="AH134" s="5">
        <v>48.142580835250001</v>
      </c>
      <c r="AI134" s="5">
        <v>46.256581759600003</v>
      </c>
    </row>
    <row r="135" spans="9:35" customFormat="1" x14ac:dyDescent="0.35">
      <c r="I135" t="s">
        <v>146</v>
      </c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>
        <f>V142</f>
        <v>72.781501031539747</v>
      </c>
      <c r="W135" s="5">
        <f t="shared" ref="W135:AI135" si="4">W142</f>
        <v>71.29750986094669</v>
      </c>
      <c r="X135" s="5">
        <f t="shared" si="4"/>
        <v>68.990968374710008</v>
      </c>
      <c r="Y135" s="5">
        <f t="shared" si="4"/>
        <v>67.007561286659993</v>
      </c>
      <c r="Z135" s="5">
        <f t="shared" si="4"/>
        <v>63.878612197159995</v>
      </c>
      <c r="AA135" s="5">
        <f t="shared" si="4"/>
        <v>61.016101015309985</v>
      </c>
      <c r="AB135" s="5">
        <f t="shared" si="4"/>
        <v>57.024821154819996</v>
      </c>
      <c r="AC135" s="5">
        <f t="shared" si="4"/>
        <v>53.482624450970008</v>
      </c>
      <c r="AD135" s="5">
        <f t="shared" si="4"/>
        <v>50.721588830999998</v>
      </c>
      <c r="AE135" s="5">
        <f t="shared" si="4"/>
        <v>51.04242626800999</v>
      </c>
      <c r="AF135" s="5">
        <f t="shared" si="4"/>
        <v>49.07386616415998</v>
      </c>
      <c r="AG135" s="5">
        <f t="shared" si="4"/>
        <v>47.072558756010011</v>
      </c>
      <c r="AH135" s="5">
        <f t="shared" si="4"/>
        <v>44.654207604790003</v>
      </c>
      <c r="AI135" s="5">
        <f t="shared" si="4"/>
        <v>42.161622227869998</v>
      </c>
    </row>
    <row r="136" spans="9:35" customFormat="1" x14ac:dyDescent="0.35">
      <c r="I136" t="s">
        <v>128</v>
      </c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>
        <f>W143-W142</f>
        <v>0</v>
      </c>
      <c r="X136" s="5">
        <f>X143-X142</f>
        <v>2.6771042706499912</v>
      </c>
      <c r="Y136" s="5">
        <f t="shared" ref="Y136:AI136" si="5">Y143-Y142</f>
        <v>4.9400135714200246</v>
      </c>
      <c r="Z136" s="5">
        <f t="shared" si="5"/>
        <v>5.9869112088399987</v>
      </c>
      <c r="AA136" s="5">
        <f t="shared" si="5"/>
        <v>6.9379352367900111</v>
      </c>
      <c r="AB136" s="5">
        <f t="shared" si="5"/>
        <v>8.6584206542800004</v>
      </c>
      <c r="AC136" s="5">
        <f t="shared" si="5"/>
        <v>9.3688147187499951</v>
      </c>
      <c r="AD136" s="5">
        <f t="shared" si="5"/>
        <v>9.6043768629899873</v>
      </c>
      <c r="AE136" s="5">
        <f t="shared" si="5"/>
        <v>5.4135776122699966</v>
      </c>
      <c r="AF136" s="5">
        <f t="shared" si="5"/>
        <v>6.3360065627600051</v>
      </c>
      <c r="AG136" s="5">
        <f t="shared" si="5"/>
        <v>7.2157114202499955</v>
      </c>
      <c r="AH136" s="5">
        <f t="shared" si="5"/>
        <v>8.4388647587099967</v>
      </c>
      <c r="AI136" s="5">
        <f t="shared" si="5"/>
        <v>10.118384302100011</v>
      </c>
    </row>
    <row r="137" spans="9:35" customFormat="1" x14ac:dyDescent="0.35"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>
        <f>V144-V143</f>
        <v>5.3575696641500059</v>
      </c>
      <c r="W137" s="5">
        <f>W144-W143</f>
        <v>5.2796188310300209</v>
      </c>
      <c r="X137" s="5">
        <f t="shared" ref="X137:AI137" si="6">X144-X143</f>
        <v>4.5876915724000042</v>
      </c>
      <c r="Y137" s="5">
        <f t="shared" si="6"/>
        <v>2.7973175746299717</v>
      </c>
      <c r="Z137" s="5">
        <f t="shared" si="6"/>
        <v>3.6358997972100155</v>
      </c>
      <c r="AA137" s="5">
        <f t="shared" si="6"/>
        <v>4.4199197442599996</v>
      </c>
      <c r="AB137" s="5">
        <f t="shared" si="6"/>
        <v>4.908126406770009</v>
      </c>
      <c r="AC137" s="5">
        <f t="shared" si="6"/>
        <v>6.2505175522999892</v>
      </c>
      <c r="AD137" s="5">
        <f t="shared" si="6"/>
        <v>7.5926958480600177</v>
      </c>
      <c r="AE137" s="5">
        <f t="shared" si="6"/>
        <v>13.075947878780021</v>
      </c>
      <c r="AF137" s="5">
        <f t="shared" si="6"/>
        <v>13.048580238290015</v>
      </c>
      <c r="AG137" s="5">
        <f t="shared" si="6"/>
        <v>12.959105750799999</v>
      </c>
      <c r="AH137" s="5">
        <f t="shared" si="6"/>
        <v>12.777433622339998</v>
      </c>
      <c r="AI137" s="5">
        <f t="shared" si="6"/>
        <v>12.100986098949988</v>
      </c>
    </row>
    <row r="138" spans="9:35" customFormat="1" x14ac:dyDescent="0.35">
      <c r="I138" t="s">
        <v>129</v>
      </c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>
        <f>W145-W144</f>
        <v>0</v>
      </c>
      <c r="X138" s="5">
        <f t="shared" ref="X138:AI138" si="7">X145-X144</f>
        <v>0.81424537064999924</v>
      </c>
      <c r="Y138" s="5">
        <f t="shared" si="7"/>
        <v>3.4516499074200055</v>
      </c>
      <c r="Z138" s="5">
        <f t="shared" si="7"/>
        <v>4.3519566398399832</v>
      </c>
      <c r="AA138" s="5">
        <f t="shared" si="7"/>
        <v>5.2693862407900127</v>
      </c>
      <c r="AB138" s="5">
        <f t="shared" si="7"/>
        <v>6.8685077142799997</v>
      </c>
      <c r="AC138" s="5">
        <f t="shared" si="7"/>
        <v>7.2840854987500165</v>
      </c>
      <c r="AD138" s="5">
        <f t="shared" si="7"/>
        <v>7.0327628429899818</v>
      </c>
      <c r="AE138" s="5">
        <f t="shared" si="7"/>
        <v>2.2015368122699925</v>
      </c>
      <c r="AF138" s="5">
        <f t="shared" si="7"/>
        <v>2.5917668627599966</v>
      </c>
      <c r="AG138" s="5">
        <f t="shared" si="7"/>
        <v>3.0758320702500015</v>
      </c>
      <c r="AH138" s="5">
        <f t="shared" si="7"/>
        <v>3.9078673787100087</v>
      </c>
      <c r="AI138" s="5">
        <f t="shared" si="7"/>
        <v>5.2612547421000073</v>
      </c>
    </row>
    <row r="139" spans="9:35" customFormat="1" x14ac:dyDescent="0.35">
      <c r="I139" t="s">
        <v>147</v>
      </c>
      <c r="V139" s="5">
        <f>290/4</f>
        <v>72.5</v>
      </c>
      <c r="W139" s="5">
        <f t="shared" ref="W139:Y139" si="8">290/4</f>
        <v>72.5</v>
      </c>
      <c r="X139" s="5">
        <f t="shared" si="8"/>
        <v>72.5</v>
      </c>
      <c r="Y139" s="5">
        <f t="shared" si="8"/>
        <v>72.5</v>
      </c>
      <c r="Z139" s="5">
        <v>61</v>
      </c>
      <c r="AA139" s="5">
        <v>61</v>
      </c>
      <c r="AB139" s="5">
        <v>61</v>
      </c>
      <c r="AC139" s="5">
        <v>61</v>
      </c>
      <c r="AD139" s="5">
        <v>61</v>
      </c>
      <c r="AE139" s="5">
        <v>48</v>
      </c>
      <c r="AF139" s="5">
        <v>48</v>
      </c>
      <c r="AG139" s="5">
        <v>48</v>
      </c>
      <c r="AH139" s="5">
        <v>48</v>
      </c>
      <c r="AI139" s="5">
        <v>48</v>
      </c>
    </row>
    <row r="140" spans="9:35" customFormat="1" x14ac:dyDescent="0.35">
      <c r="I140" t="s">
        <v>148</v>
      </c>
      <c r="V140" s="5">
        <f t="shared" ref="V140:Y140" si="9">283/4</f>
        <v>70.75</v>
      </c>
      <c r="W140" s="5">
        <f t="shared" si="9"/>
        <v>70.75</v>
      </c>
      <c r="X140" s="5">
        <f t="shared" si="9"/>
        <v>70.75</v>
      </c>
      <c r="Y140" s="5">
        <f t="shared" si="9"/>
        <v>70.75</v>
      </c>
      <c r="Z140" s="5">
        <f>290/5</f>
        <v>58</v>
      </c>
      <c r="AA140" s="5">
        <f>290/5</f>
        <v>58</v>
      </c>
      <c r="AB140" s="5">
        <f>290/5</f>
        <v>58</v>
      </c>
      <c r="AC140" s="5">
        <f>290/5</f>
        <v>58</v>
      </c>
      <c r="AD140" s="5">
        <f>290/5</f>
        <v>58</v>
      </c>
      <c r="AE140">
        <f>222/5</f>
        <v>44.4</v>
      </c>
      <c r="AF140">
        <f>222/5</f>
        <v>44.4</v>
      </c>
      <c r="AG140">
        <f>222/5</f>
        <v>44.4</v>
      </c>
      <c r="AH140">
        <f>222/5</f>
        <v>44.4</v>
      </c>
      <c r="AI140">
        <f>222/5</f>
        <v>44.4</v>
      </c>
    </row>
    <row r="141" spans="9:35" customFormat="1" x14ac:dyDescent="0.35">
      <c r="Z141" s="5"/>
    </row>
    <row r="142" spans="9:35" customFormat="1" x14ac:dyDescent="0.35">
      <c r="I142" s="98" t="s">
        <v>130</v>
      </c>
      <c r="V142" s="5">
        <v>72.781501031539747</v>
      </c>
      <c r="W142" s="5">
        <v>71.29750986094669</v>
      </c>
      <c r="X142" s="5">
        <v>68.990968374710008</v>
      </c>
      <c r="Y142" s="5">
        <v>67.007561286659993</v>
      </c>
      <c r="Z142" s="5">
        <v>63.878612197159995</v>
      </c>
      <c r="AA142" s="5">
        <v>61.016101015309985</v>
      </c>
      <c r="AB142" s="5">
        <v>57.024821154819996</v>
      </c>
      <c r="AC142" s="5">
        <v>53.482624450970008</v>
      </c>
      <c r="AD142" s="5">
        <v>50.721588830999998</v>
      </c>
      <c r="AE142" s="5">
        <v>51.04242626800999</v>
      </c>
      <c r="AF142" s="5">
        <v>49.07386616415998</v>
      </c>
      <c r="AG142" s="5">
        <v>47.072558756010011</v>
      </c>
      <c r="AH142" s="5">
        <v>44.654207604790003</v>
      </c>
      <c r="AI142" s="5">
        <v>42.161622227869998</v>
      </c>
    </row>
    <row r="143" spans="9:35" customFormat="1" x14ac:dyDescent="0.35">
      <c r="I143" s="98" t="s">
        <v>131</v>
      </c>
      <c r="V143" s="5">
        <v>72.781501031539747</v>
      </c>
      <c r="W143" s="5">
        <v>71.29750986094669</v>
      </c>
      <c r="X143" s="5">
        <v>71.668072645359999</v>
      </c>
      <c r="Y143" s="5">
        <v>71.947574858080017</v>
      </c>
      <c r="Z143" s="5">
        <v>69.865523405999994</v>
      </c>
      <c r="AA143" s="5">
        <v>67.954036252099996</v>
      </c>
      <c r="AB143" s="5">
        <v>65.683241809099997</v>
      </c>
      <c r="AC143" s="5">
        <v>62.851439169720003</v>
      </c>
      <c r="AD143" s="5">
        <v>60.325965693989986</v>
      </c>
      <c r="AE143" s="5">
        <v>56.456003880279987</v>
      </c>
      <c r="AF143" s="5">
        <v>55.409872726919986</v>
      </c>
      <c r="AG143" s="5">
        <v>54.288270176260006</v>
      </c>
      <c r="AH143" s="5">
        <v>53.093072363499999</v>
      </c>
      <c r="AI143" s="5">
        <v>52.280006529970009</v>
      </c>
    </row>
    <row r="144" spans="9:35" customFormat="1" x14ac:dyDescent="0.35">
      <c r="I144" s="98" t="s">
        <v>132</v>
      </c>
      <c r="T144" s="5"/>
      <c r="U144" s="5"/>
      <c r="V144" s="5">
        <v>78.139070695689753</v>
      </c>
      <c r="W144" s="5">
        <v>76.577128691976711</v>
      </c>
      <c r="X144" s="5">
        <v>76.255764217760003</v>
      </c>
      <c r="Y144" s="5">
        <v>74.744892432709989</v>
      </c>
      <c r="Z144" s="5">
        <v>73.50142320321001</v>
      </c>
      <c r="AA144" s="5">
        <v>72.373955996359996</v>
      </c>
      <c r="AB144" s="5">
        <v>70.591368215870006</v>
      </c>
      <c r="AC144" s="5">
        <v>69.101956722019992</v>
      </c>
      <c r="AD144" s="5">
        <v>67.918661542050003</v>
      </c>
      <c r="AE144" s="5">
        <v>69.531951759060007</v>
      </c>
      <c r="AF144" s="5">
        <v>68.45845296521</v>
      </c>
      <c r="AG144" s="5">
        <v>67.247375927060006</v>
      </c>
      <c r="AH144" s="5">
        <v>65.870505985839998</v>
      </c>
      <c r="AI144" s="5">
        <v>64.380992628919998</v>
      </c>
    </row>
    <row r="145" spans="1:35" customFormat="1" x14ac:dyDescent="0.35">
      <c r="I145" s="98" t="s">
        <v>133</v>
      </c>
      <c r="J145" s="29"/>
      <c r="K145" s="29"/>
      <c r="L145" s="29"/>
      <c r="M145" s="29"/>
      <c r="N145" s="29"/>
      <c r="O145" s="29"/>
      <c r="P145" s="29"/>
      <c r="Q145" s="29"/>
      <c r="R145" s="29"/>
      <c r="S145" s="29"/>
      <c r="T145" s="5"/>
      <c r="U145" s="5"/>
      <c r="V145" s="5">
        <v>78.139070695689753</v>
      </c>
      <c r="W145" s="5">
        <v>76.577128691976711</v>
      </c>
      <c r="X145" s="5">
        <v>77.070009588410002</v>
      </c>
      <c r="Y145" s="5">
        <v>78.196542340129994</v>
      </c>
      <c r="Z145" s="5">
        <v>77.853379843049993</v>
      </c>
      <c r="AA145" s="5">
        <v>77.643342237150009</v>
      </c>
      <c r="AB145" s="5">
        <v>77.459875930150005</v>
      </c>
      <c r="AC145" s="5">
        <v>76.386042220770008</v>
      </c>
      <c r="AD145" s="5">
        <v>74.951424385039985</v>
      </c>
      <c r="AE145" s="5">
        <v>71.73348857133</v>
      </c>
      <c r="AF145" s="5">
        <v>71.050219827969997</v>
      </c>
      <c r="AG145" s="5">
        <v>70.323207997310007</v>
      </c>
      <c r="AH145" s="5">
        <v>69.778373364550006</v>
      </c>
      <c r="AI145" s="5">
        <v>69.642247371020005</v>
      </c>
    </row>
    <row r="146" spans="1:35" customFormat="1" x14ac:dyDescent="0.35">
      <c r="T146" s="5"/>
      <c r="U146" s="5"/>
      <c r="V146" s="5"/>
      <c r="W146" s="23"/>
    </row>
    <row r="147" spans="1:35" customFormat="1" x14ac:dyDescent="0.35">
      <c r="W147" s="23"/>
    </row>
    <row r="148" spans="1:35" customFormat="1" x14ac:dyDescent="0.35">
      <c r="S148" s="5"/>
      <c r="V148" s="5"/>
      <c r="W148" s="5"/>
      <c r="X148" s="5"/>
    </row>
    <row r="149" spans="1:35" customFormat="1" x14ac:dyDescent="0.35">
      <c r="S149" s="5"/>
      <c r="T149" s="5"/>
      <c r="U149" s="5"/>
      <c r="V149" s="5"/>
      <c r="W149" s="5"/>
    </row>
    <row r="150" spans="1:35" s="16" customFormat="1" x14ac:dyDescent="0.35">
      <c r="A150" s="15" t="s">
        <v>20</v>
      </c>
      <c r="B150" s="16" t="s">
        <v>21</v>
      </c>
    </row>
    <row r="151" spans="1:35" customFormat="1" x14ac:dyDescent="0.35">
      <c r="A151" s="166"/>
    </row>
    <row r="152" spans="1:35" customFormat="1" x14ac:dyDescent="0.35">
      <c r="I152" s="26" t="s">
        <v>108</v>
      </c>
    </row>
    <row r="153" spans="1:35" customFormat="1" x14ac:dyDescent="0.35">
      <c r="J153" s="27">
        <v>2020</v>
      </c>
      <c r="K153" s="27">
        <v>2021</v>
      </c>
      <c r="L153" s="27">
        <v>2022</v>
      </c>
      <c r="M153" s="27">
        <v>2023</v>
      </c>
      <c r="N153" s="27">
        <v>2024</v>
      </c>
      <c r="O153" s="27">
        <v>2025</v>
      </c>
      <c r="P153" s="27">
        <v>2026</v>
      </c>
      <c r="Q153" s="27">
        <v>2027</v>
      </c>
      <c r="R153" s="27">
        <v>2028</v>
      </c>
      <c r="S153" s="27">
        <v>2029</v>
      </c>
      <c r="T153" s="27">
        <v>2030</v>
      </c>
      <c r="U153" s="27"/>
      <c r="V153" s="27"/>
      <c r="W153" s="88"/>
    </row>
    <row r="154" spans="1:35" customFormat="1" x14ac:dyDescent="0.35">
      <c r="I154" s="30" t="s">
        <v>149</v>
      </c>
      <c r="J154" s="23">
        <v>34.777525291086654</v>
      </c>
      <c r="K154" s="23">
        <v>34.802181744664203</v>
      </c>
      <c r="L154" s="23">
        <v>33.984774073612961</v>
      </c>
      <c r="M154" s="23">
        <v>33.350265938308041</v>
      </c>
      <c r="N154" s="23">
        <v>33.218563736115463</v>
      </c>
      <c r="O154" s="23">
        <v>33.200108650000004</v>
      </c>
      <c r="P154" s="23">
        <v>33.206540000000004</v>
      </c>
      <c r="Q154" s="23">
        <v>33.11931809</v>
      </c>
      <c r="R154" s="23">
        <v>33.122796829999999</v>
      </c>
      <c r="S154" s="23">
        <v>32.79140245</v>
      </c>
      <c r="T154" s="23">
        <v>32.465049610000001</v>
      </c>
      <c r="U154" s="23"/>
      <c r="V154" s="23"/>
      <c r="W154" s="20"/>
    </row>
    <row r="155" spans="1:35" customFormat="1" x14ac:dyDescent="0.35">
      <c r="I155" s="30" t="s">
        <v>150</v>
      </c>
      <c r="J155" s="23">
        <v>2.8617469259737973</v>
      </c>
      <c r="K155" s="23">
        <v>2.8202941028158746</v>
      </c>
      <c r="L155" s="23">
        <v>2.7882908884918098</v>
      </c>
      <c r="M155" s="23">
        <v>2.7700152356929348</v>
      </c>
      <c r="N155" s="23">
        <v>2.7541131311616129</v>
      </c>
      <c r="O155" s="23">
        <v>2.7978082500000001</v>
      </c>
      <c r="P155" s="23">
        <v>2.7923732270000001</v>
      </c>
      <c r="Q155" s="23">
        <v>2.6630006389999998</v>
      </c>
      <c r="R155" s="23">
        <v>2.5428062249999996</v>
      </c>
      <c r="S155" s="23">
        <v>2.440777921</v>
      </c>
      <c r="T155" s="23">
        <v>2.3422528410000001</v>
      </c>
      <c r="U155" s="23"/>
      <c r="V155" s="23"/>
      <c r="W155" s="23"/>
    </row>
    <row r="156" spans="1:35" customFormat="1" x14ac:dyDescent="0.35">
      <c r="I156" s="30" t="s">
        <v>151</v>
      </c>
      <c r="J156" s="23">
        <v>34.021966131186552</v>
      </c>
      <c r="K156" s="23">
        <v>34.021966131186552</v>
      </c>
      <c r="L156" s="23">
        <v>34.021966131186552</v>
      </c>
      <c r="M156" s="23">
        <v>34.021966131186552</v>
      </c>
      <c r="N156" s="23">
        <v>34.021966131186552</v>
      </c>
      <c r="O156" s="23">
        <v>34.021966131186552</v>
      </c>
      <c r="P156" s="23">
        <v>34.021966131186552</v>
      </c>
      <c r="Q156" s="23">
        <v>34.021966131186552</v>
      </c>
      <c r="R156" s="23">
        <v>34.021966131186552</v>
      </c>
      <c r="S156" s="23">
        <v>34.021966131186552</v>
      </c>
      <c r="T156" s="23">
        <v>34.021966131186552</v>
      </c>
      <c r="U156" s="23"/>
      <c r="V156" s="23"/>
      <c r="W156" s="23"/>
      <c r="X156" s="26"/>
      <c r="Y156" s="26"/>
    </row>
    <row r="157" spans="1:35" customFormat="1" x14ac:dyDescent="0.35">
      <c r="I157" s="33" t="s">
        <v>152</v>
      </c>
      <c r="J157" s="23">
        <v>37.875598766468016</v>
      </c>
      <c r="K157" s="23">
        <v>37.873109496879998</v>
      </c>
      <c r="L157" s="23">
        <v>37.014621591935388</v>
      </c>
      <c r="M157" s="23">
        <v>36.294993953040319</v>
      </c>
      <c r="N157" s="23">
        <v>35.708394487000007</v>
      </c>
      <c r="O157" s="23">
        <v>35.332686297000002</v>
      </c>
      <c r="P157" s="23">
        <v>34.950653813999999</v>
      </c>
      <c r="Q157" s="23">
        <v>34.363853345000003</v>
      </c>
      <c r="R157" s="23">
        <v>33.880535606000002</v>
      </c>
      <c r="S157" s="23">
        <v>33.103365371000002</v>
      </c>
      <c r="T157" s="23">
        <v>32.344124672999996</v>
      </c>
      <c r="U157" s="23"/>
      <c r="V157" s="23"/>
      <c r="W157" s="23"/>
    </row>
    <row r="158" spans="1:35" customFormat="1" x14ac:dyDescent="0.35">
      <c r="I158" s="30" t="s">
        <v>153</v>
      </c>
      <c r="J158" s="23">
        <v>37.875598766468009</v>
      </c>
      <c r="K158" s="23">
        <v>37.873109496879998</v>
      </c>
      <c r="L158" s="23">
        <v>37.014621591935388</v>
      </c>
      <c r="M158" s="23">
        <v>36.294993953040311</v>
      </c>
      <c r="N158" s="23">
        <v>36.373076003000001</v>
      </c>
      <c r="O158" s="23">
        <v>36.655424274999994</v>
      </c>
      <c r="P158" s="23">
        <v>37.003861204000003</v>
      </c>
      <c r="Q158" s="23">
        <v>37.126915333000007</v>
      </c>
      <c r="R158" s="23">
        <v>37.349793841000007</v>
      </c>
      <c r="S158" s="23">
        <v>37.235910968000006</v>
      </c>
      <c r="T158" s="23">
        <v>37.126460535</v>
      </c>
      <c r="U158" s="23"/>
      <c r="V158" s="23"/>
      <c r="W158" s="23"/>
    </row>
    <row r="159" spans="1:35" customFormat="1" x14ac:dyDescent="0.35">
      <c r="I159" s="30" t="s">
        <v>154</v>
      </c>
      <c r="J159" s="23">
        <f>J158-J157</f>
        <v>0</v>
      </c>
      <c r="K159" s="23">
        <f t="shared" ref="K159:S159" si="10">K158-K157</f>
        <v>0</v>
      </c>
      <c r="L159" s="23">
        <f t="shared" si="10"/>
        <v>0</v>
      </c>
      <c r="M159" s="23">
        <f t="shared" si="10"/>
        <v>0</v>
      </c>
      <c r="N159" s="23">
        <f t="shared" si="10"/>
        <v>0.66468151599999459</v>
      </c>
      <c r="O159" s="23">
        <f t="shared" si="10"/>
        <v>1.3227379779999922</v>
      </c>
      <c r="P159" s="23">
        <f t="shared" si="10"/>
        <v>2.0532073900000043</v>
      </c>
      <c r="Q159" s="23">
        <f t="shared" si="10"/>
        <v>2.763061988000004</v>
      </c>
      <c r="R159" s="23">
        <f t="shared" si="10"/>
        <v>3.4692582350000052</v>
      </c>
      <c r="S159" s="23">
        <f t="shared" si="10"/>
        <v>4.1325455970000036</v>
      </c>
      <c r="T159" s="23">
        <f>T158-T157</f>
        <v>4.7823358620000036</v>
      </c>
      <c r="U159" s="23"/>
      <c r="V159" s="23"/>
      <c r="W159" s="23"/>
    </row>
    <row r="160" spans="1:35" customFormat="1" x14ac:dyDescent="0.35">
      <c r="J160" s="23"/>
      <c r="V160" s="23"/>
      <c r="W160" s="23"/>
      <c r="X160" s="23"/>
      <c r="Y160" s="23"/>
    </row>
    <row r="161" spans="1:26" customFormat="1" x14ac:dyDescent="0.35">
      <c r="M161" s="23"/>
      <c r="N161" s="23"/>
      <c r="O161" s="23"/>
      <c r="P161" s="23"/>
      <c r="Q161" s="23"/>
      <c r="R161" s="23"/>
      <c r="S161" s="23"/>
      <c r="T161" s="23"/>
      <c r="U161" s="23"/>
      <c r="V161" s="23"/>
      <c r="W161" s="23"/>
    </row>
    <row r="162" spans="1:26" customFormat="1" x14ac:dyDescent="0.35">
      <c r="J162" s="23"/>
      <c r="K162" s="23"/>
      <c r="L162" s="23"/>
      <c r="M162" s="23"/>
      <c r="N162" s="23"/>
      <c r="O162" s="23"/>
      <c r="P162" s="23"/>
      <c r="Q162" s="23"/>
      <c r="R162" s="23"/>
      <c r="S162" s="23"/>
      <c r="T162" s="23"/>
      <c r="U162" s="23"/>
      <c r="V162" s="23"/>
      <c r="W162" s="23"/>
      <c r="X162" s="23"/>
      <c r="Y162" s="23"/>
      <c r="Z162" s="23"/>
    </row>
    <row r="163" spans="1:26" customFormat="1" x14ac:dyDescent="0.35">
      <c r="J163" s="23"/>
      <c r="K163" s="23"/>
      <c r="L163" s="23"/>
      <c r="M163" s="23"/>
      <c r="N163" s="23"/>
      <c r="O163" s="23"/>
      <c r="P163" s="23"/>
      <c r="Q163" s="73"/>
      <c r="R163" s="23"/>
      <c r="S163" s="23"/>
      <c r="T163" s="23"/>
      <c r="U163" s="23"/>
      <c r="V163" s="23"/>
      <c r="W163" s="23"/>
      <c r="X163" s="23"/>
      <c r="Y163" s="23"/>
      <c r="Z163" s="23"/>
    </row>
    <row r="164" spans="1:26" customFormat="1" x14ac:dyDescent="0.35">
      <c r="J164" s="23"/>
      <c r="K164" s="23"/>
      <c r="L164" s="23"/>
      <c r="M164" s="23"/>
      <c r="N164" s="23"/>
      <c r="O164" s="23"/>
      <c r="P164" s="23"/>
      <c r="Q164" s="23"/>
      <c r="R164" s="23"/>
      <c r="S164" s="23"/>
      <c r="T164" s="23"/>
      <c r="U164" s="23"/>
      <c r="V164" s="23"/>
      <c r="W164" s="23"/>
      <c r="X164" s="23"/>
      <c r="Y164" s="23"/>
      <c r="Z164" s="23"/>
    </row>
    <row r="165" spans="1:26" customFormat="1" x14ac:dyDescent="0.35">
      <c r="J165" s="23"/>
      <c r="K165" s="23"/>
      <c r="L165" s="23"/>
      <c r="M165" s="23"/>
      <c r="N165" s="23"/>
      <c r="O165" s="23"/>
      <c r="P165" s="23"/>
      <c r="Q165" s="23"/>
      <c r="R165" s="23"/>
      <c r="S165" s="23"/>
      <c r="T165" s="23"/>
      <c r="U165" s="23"/>
      <c r="V165" s="23"/>
      <c r="W165" s="23"/>
      <c r="X165" s="23"/>
      <c r="Y165" s="23"/>
      <c r="Z165" s="23"/>
    </row>
    <row r="166" spans="1:26" customFormat="1" x14ac:dyDescent="0.35">
      <c r="J166" s="23"/>
      <c r="K166" s="23"/>
      <c r="L166" s="23"/>
      <c r="M166" s="23"/>
      <c r="N166" s="23"/>
      <c r="O166" s="23"/>
      <c r="P166" s="23"/>
      <c r="Q166" s="23"/>
      <c r="R166" s="23"/>
      <c r="S166" s="23"/>
      <c r="T166" s="23"/>
      <c r="U166" s="23"/>
      <c r="V166" s="23"/>
      <c r="W166" s="23"/>
      <c r="X166" s="23"/>
      <c r="Y166" s="23"/>
      <c r="Z166" s="23"/>
    </row>
    <row r="167" spans="1:26" customFormat="1" x14ac:dyDescent="0.35">
      <c r="J167" s="23"/>
      <c r="K167" s="23"/>
      <c r="L167" s="23"/>
      <c r="M167" s="23"/>
      <c r="N167" s="23"/>
      <c r="O167" s="23"/>
      <c r="P167" s="23"/>
      <c r="Q167" s="23"/>
      <c r="R167" s="23"/>
      <c r="S167" s="23"/>
      <c r="T167" s="23"/>
      <c r="U167" s="23"/>
      <c r="V167" s="23"/>
      <c r="W167" s="23"/>
      <c r="X167" s="23"/>
      <c r="Y167" s="23"/>
      <c r="Z167" s="23"/>
    </row>
    <row r="168" spans="1:26" customFormat="1" x14ac:dyDescent="0.35">
      <c r="J168" s="23"/>
      <c r="K168" s="23"/>
      <c r="L168" s="23"/>
      <c r="M168" s="23"/>
      <c r="N168" s="23"/>
      <c r="O168" s="23"/>
      <c r="P168" s="23"/>
      <c r="Q168" s="23"/>
      <c r="R168" s="23"/>
      <c r="S168" s="23"/>
      <c r="T168" s="23"/>
      <c r="U168" s="23"/>
      <c r="V168" s="23"/>
      <c r="W168" s="23"/>
      <c r="X168" s="23"/>
      <c r="Y168" s="23"/>
      <c r="Z168" s="23"/>
    </row>
    <row r="169" spans="1:26" customFormat="1" x14ac:dyDescent="0.35">
      <c r="J169" s="23"/>
      <c r="K169" s="23"/>
      <c r="L169" s="23"/>
      <c r="M169" s="23"/>
      <c r="N169" s="23"/>
      <c r="O169" s="23"/>
      <c r="P169" s="23"/>
      <c r="Q169" s="23"/>
      <c r="R169" s="23"/>
      <c r="S169" s="23"/>
      <c r="T169" s="23"/>
      <c r="U169" s="23"/>
      <c r="V169" s="23"/>
      <c r="W169" s="23"/>
      <c r="X169" s="23"/>
      <c r="Y169" s="23"/>
      <c r="Z169" s="23"/>
    </row>
    <row r="170" spans="1:26" s="16" customFormat="1" x14ac:dyDescent="0.35">
      <c r="A170" s="15" t="s">
        <v>22</v>
      </c>
      <c r="B170" s="16" t="s">
        <v>155</v>
      </c>
    </row>
    <row r="171" spans="1:26" customFormat="1" x14ac:dyDescent="0.35">
      <c r="A171" s="166"/>
    </row>
    <row r="172" spans="1:26" customFormat="1" x14ac:dyDescent="0.35">
      <c r="I172" s="35" t="s">
        <v>108</v>
      </c>
    </row>
    <row r="173" spans="1:26" customFormat="1" x14ac:dyDescent="0.35">
      <c r="J173" s="27" t="s">
        <v>156</v>
      </c>
      <c r="K173" s="27" t="s">
        <v>157</v>
      </c>
      <c r="L173" s="27" t="s">
        <v>158</v>
      </c>
      <c r="N173" s="27"/>
      <c r="O173" s="27"/>
      <c r="P173" s="27"/>
      <c r="Q173" s="27"/>
      <c r="R173" s="27"/>
      <c r="S173" s="27"/>
      <c r="T173" s="27"/>
      <c r="X173" s="27"/>
      <c r="Y173" s="27"/>
      <c r="Z173" s="27"/>
    </row>
    <row r="174" spans="1:26" customFormat="1" x14ac:dyDescent="0.35">
      <c r="I174" s="30" t="s">
        <v>159</v>
      </c>
      <c r="J174" s="23">
        <v>30.204608525004307</v>
      </c>
      <c r="K174" s="23">
        <v>31.709510302492134</v>
      </c>
      <c r="L174" s="23">
        <v>32.465049610000001</v>
      </c>
      <c r="N174" s="23"/>
      <c r="O174" s="23"/>
      <c r="P174" s="23"/>
      <c r="Q174" s="23"/>
      <c r="R174" s="23"/>
      <c r="S174" s="23"/>
      <c r="T174" s="23"/>
      <c r="X174" s="23"/>
      <c r="Y174" s="23"/>
      <c r="Z174" s="23"/>
    </row>
    <row r="175" spans="1:26" customFormat="1" x14ac:dyDescent="0.35">
      <c r="I175" s="30" t="s">
        <v>160</v>
      </c>
      <c r="J175" s="23">
        <v>2.5250941339378037</v>
      </c>
      <c r="K175" s="23">
        <v>2.5479996829986358</v>
      </c>
      <c r="L175" s="23">
        <v>2.3422528410000001</v>
      </c>
      <c r="N175" s="23"/>
      <c r="O175" s="23"/>
      <c r="P175" s="23"/>
      <c r="Q175" s="23"/>
      <c r="R175" s="23"/>
      <c r="S175" s="23"/>
      <c r="T175" s="23"/>
      <c r="X175" s="23"/>
      <c r="Y175" s="23"/>
      <c r="Z175" s="23"/>
    </row>
    <row r="176" spans="1:26" customFormat="1" x14ac:dyDescent="0.35">
      <c r="I176" s="30" t="s">
        <v>151</v>
      </c>
      <c r="J176" s="23">
        <v>34.021966131186574</v>
      </c>
      <c r="K176" s="23">
        <v>34.021966131186574</v>
      </c>
      <c r="L176" s="23">
        <v>34.021966131186574</v>
      </c>
      <c r="N176" s="23"/>
      <c r="O176" s="23"/>
      <c r="P176" s="23"/>
      <c r="Q176" s="23"/>
      <c r="R176" s="23"/>
      <c r="S176" s="23"/>
      <c r="T176" s="23"/>
      <c r="X176" s="23"/>
      <c r="Y176" s="23"/>
      <c r="Z176" s="23"/>
    </row>
    <row r="177" spans="1:26" customFormat="1" x14ac:dyDescent="0.35">
      <c r="I177" s="33" t="s">
        <v>152</v>
      </c>
      <c r="J177" s="23"/>
      <c r="K177" s="23">
        <v>33.320112059640145</v>
      </c>
      <c r="L177" s="23">
        <v>32.344124672999996</v>
      </c>
      <c r="N177" s="23"/>
      <c r="O177" s="23"/>
      <c r="P177" s="23"/>
      <c r="Q177" s="23"/>
      <c r="R177" s="23"/>
      <c r="S177" s="23"/>
      <c r="T177" s="23"/>
      <c r="X177" s="23"/>
      <c r="Y177" s="23"/>
      <c r="Z177" s="23"/>
    </row>
    <row r="178" spans="1:26" customFormat="1" x14ac:dyDescent="0.35">
      <c r="I178" s="30" t="s">
        <v>153</v>
      </c>
      <c r="J178" s="23"/>
      <c r="K178" s="23">
        <v>35.388019786637898</v>
      </c>
      <c r="L178" s="23">
        <v>37.126460535</v>
      </c>
      <c r="N178" s="23"/>
      <c r="O178" s="23"/>
      <c r="P178" s="23"/>
      <c r="Q178" s="23"/>
      <c r="R178" s="23"/>
      <c r="S178" s="23"/>
      <c r="T178" s="23"/>
      <c r="X178" s="23"/>
      <c r="Y178" s="24"/>
      <c r="Z178" s="23"/>
    </row>
    <row r="179" spans="1:26" customFormat="1" x14ac:dyDescent="0.35">
      <c r="I179" s="30" t="s">
        <v>161</v>
      </c>
      <c r="J179" s="23"/>
      <c r="K179" s="23">
        <v>0.93739792585062531</v>
      </c>
      <c r="L179" s="23">
        <v>2.4631777780000021</v>
      </c>
      <c r="N179" s="23"/>
      <c r="O179" s="23"/>
      <c r="P179" s="23"/>
      <c r="Q179" s="23"/>
      <c r="R179" s="23"/>
      <c r="S179" s="23"/>
      <c r="T179" s="23"/>
      <c r="X179" s="23"/>
      <c r="Y179" s="23"/>
      <c r="Z179" s="23"/>
    </row>
    <row r="180" spans="1:26" customFormat="1" x14ac:dyDescent="0.35">
      <c r="I180" s="30" t="s">
        <v>162</v>
      </c>
      <c r="J180" s="23"/>
      <c r="K180" s="23">
        <v>1.1305098011471273</v>
      </c>
      <c r="L180" s="23">
        <v>2.3191580840000015</v>
      </c>
      <c r="N180" s="23"/>
      <c r="O180" s="23"/>
      <c r="P180" s="23"/>
      <c r="Q180" s="23"/>
      <c r="R180" s="23"/>
      <c r="S180" s="23"/>
      <c r="T180" s="23"/>
      <c r="X180" s="23"/>
      <c r="Y180" s="23"/>
      <c r="Z180" s="23"/>
    </row>
    <row r="181" spans="1:26" customFormat="1" x14ac:dyDescent="0.35">
      <c r="I181" s="30"/>
      <c r="J181" s="23"/>
      <c r="K181" s="23"/>
      <c r="L181" s="23"/>
      <c r="N181" s="23"/>
      <c r="O181" s="23"/>
      <c r="P181" s="23"/>
      <c r="Q181" s="23"/>
      <c r="R181" s="23"/>
      <c r="S181" s="23"/>
      <c r="T181" s="23"/>
      <c r="X181" s="23"/>
      <c r="Y181" s="23"/>
      <c r="Z181" s="23"/>
    </row>
    <row r="182" spans="1:26" customFormat="1" x14ac:dyDescent="0.35">
      <c r="X182" s="23"/>
      <c r="Y182" s="23"/>
    </row>
    <row r="183" spans="1:26" customFormat="1" x14ac:dyDescent="0.35">
      <c r="M183" s="23"/>
      <c r="N183" s="23"/>
      <c r="O183" s="23"/>
      <c r="P183" s="23"/>
      <c r="Q183" s="23"/>
      <c r="R183" s="23"/>
      <c r="S183" s="23"/>
      <c r="T183" s="23"/>
      <c r="U183" s="23"/>
      <c r="V183" s="23"/>
      <c r="W183" s="23"/>
    </row>
    <row r="184" spans="1:26" customFormat="1" x14ac:dyDescent="0.35">
      <c r="J184" s="23"/>
      <c r="K184" s="23"/>
      <c r="L184" s="23"/>
      <c r="M184" s="23"/>
      <c r="N184" s="23"/>
      <c r="O184" s="23"/>
      <c r="P184" s="23"/>
      <c r="Q184" s="23"/>
      <c r="R184" s="23"/>
      <c r="S184" s="23"/>
      <c r="T184" s="23"/>
      <c r="U184" s="23"/>
      <c r="V184" s="23"/>
      <c r="W184" s="23"/>
      <c r="X184" s="23"/>
      <c r="Y184" s="23"/>
      <c r="Z184" s="23"/>
    </row>
    <row r="185" spans="1:26" customFormat="1" x14ac:dyDescent="0.35">
      <c r="J185" s="23"/>
      <c r="K185" s="23"/>
      <c r="L185" s="23"/>
      <c r="M185" s="23"/>
      <c r="N185" s="23"/>
      <c r="O185" s="23"/>
      <c r="P185" s="23"/>
      <c r="Q185" s="23"/>
      <c r="R185" s="23"/>
      <c r="S185" s="23"/>
      <c r="T185" s="23"/>
      <c r="U185" s="23"/>
      <c r="V185" s="23"/>
      <c r="W185" s="23"/>
      <c r="X185" s="23"/>
      <c r="Y185" s="23"/>
      <c r="Z185" s="23"/>
    </row>
    <row r="186" spans="1:26" customFormat="1" x14ac:dyDescent="0.35">
      <c r="J186" s="23"/>
      <c r="K186" s="23"/>
      <c r="L186" s="23"/>
      <c r="M186" s="23"/>
      <c r="N186" s="23"/>
      <c r="O186" s="23"/>
      <c r="P186" s="23"/>
      <c r="Q186" s="23"/>
      <c r="R186" s="23"/>
      <c r="S186" s="23"/>
      <c r="T186" s="23"/>
      <c r="U186" s="23"/>
      <c r="V186" s="23"/>
      <c r="W186" s="23"/>
      <c r="X186" s="23"/>
      <c r="Y186" s="23"/>
      <c r="Z186" s="23"/>
    </row>
    <row r="187" spans="1:26" customFormat="1" x14ac:dyDescent="0.35">
      <c r="J187" s="23"/>
      <c r="K187" s="23"/>
      <c r="L187" s="23"/>
      <c r="M187" s="23"/>
      <c r="N187" s="23"/>
      <c r="O187" s="23"/>
      <c r="P187" s="23"/>
      <c r="Q187" s="23"/>
      <c r="R187" s="23"/>
      <c r="S187" s="23"/>
      <c r="T187" s="23"/>
      <c r="U187" s="23"/>
      <c r="V187" s="23"/>
      <c r="W187" s="23"/>
      <c r="X187" s="23"/>
      <c r="Y187" s="23"/>
      <c r="Z187" s="23"/>
    </row>
    <row r="188" spans="1:26" customFormat="1" x14ac:dyDescent="0.35">
      <c r="J188" s="23"/>
      <c r="K188" s="23"/>
      <c r="L188" s="23"/>
      <c r="M188" s="23"/>
      <c r="N188" s="23"/>
      <c r="O188" s="23"/>
      <c r="P188" s="23"/>
      <c r="Q188" s="23"/>
      <c r="R188" s="23"/>
      <c r="S188" s="23"/>
      <c r="T188" s="23"/>
      <c r="U188" s="23"/>
      <c r="V188" s="23"/>
      <c r="W188" s="23"/>
      <c r="X188" s="23"/>
      <c r="Y188" s="23"/>
      <c r="Z188" s="23"/>
    </row>
    <row r="189" spans="1:26" s="17" customFormat="1" x14ac:dyDescent="0.35">
      <c r="A189" s="15" t="s">
        <v>23</v>
      </c>
      <c r="B189" s="16" t="s">
        <v>163</v>
      </c>
    </row>
    <row r="190" spans="1:26" customFormat="1" x14ac:dyDescent="0.35">
      <c r="A190" s="166"/>
    </row>
    <row r="191" spans="1:26" customFormat="1" x14ac:dyDescent="0.35"/>
    <row r="192" spans="1:26" customFormat="1" ht="29" x14ac:dyDescent="0.35">
      <c r="I192" s="26" t="s">
        <v>108</v>
      </c>
      <c r="J192" s="34" t="s">
        <v>139</v>
      </c>
      <c r="K192" s="34" t="s">
        <v>140</v>
      </c>
      <c r="L192" s="34" t="s">
        <v>141</v>
      </c>
      <c r="M192" s="34" t="s">
        <v>142</v>
      </c>
      <c r="O192" s="34"/>
      <c r="P192" s="34"/>
    </row>
    <row r="193" spans="1:17" customFormat="1" ht="29" x14ac:dyDescent="0.35">
      <c r="I193" s="34" t="s">
        <v>144</v>
      </c>
      <c r="J193" s="5">
        <v>0</v>
      </c>
      <c r="K193" s="5">
        <v>1.4870752270260197</v>
      </c>
      <c r="L193" s="5">
        <v>1.4234488057563095</v>
      </c>
      <c r="M193" s="5">
        <v>0</v>
      </c>
      <c r="O193" s="5"/>
    </row>
    <row r="194" spans="1:17" customFormat="1" x14ac:dyDescent="0.35">
      <c r="I194" t="s">
        <v>115</v>
      </c>
      <c r="J194" s="5">
        <v>0</v>
      </c>
      <c r="K194" s="5">
        <v>0.80368543527030456</v>
      </c>
      <c r="L194" s="5">
        <v>0</v>
      </c>
      <c r="M194" s="5">
        <v>0</v>
      </c>
      <c r="O194" s="5"/>
    </row>
    <row r="195" spans="1:17" customFormat="1" x14ac:dyDescent="0.35">
      <c r="I195" t="s">
        <v>117</v>
      </c>
      <c r="J195" s="5">
        <v>2.0300605291267688</v>
      </c>
      <c r="K195" s="5">
        <v>0.75863775086436946</v>
      </c>
      <c r="L195" s="5">
        <v>0</v>
      </c>
      <c r="M195" s="5">
        <v>0</v>
      </c>
      <c r="O195" s="5"/>
    </row>
    <row r="196" spans="1:17" customFormat="1" x14ac:dyDescent="0.35">
      <c r="I196" t="s">
        <v>118</v>
      </c>
      <c r="J196" s="5">
        <v>0</v>
      </c>
      <c r="K196" s="5">
        <v>0.56942202604117786</v>
      </c>
      <c r="L196" s="5">
        <v>0</v>
      </c>
      <c r="M196" s="5">
        <v>0</v>
      </c>
      <c r="O196" s="5"/>
    </row>
    <row r="197" spans="1:17" customFormat="1" x14ac:dyDescent="0.35">
      <c r="I197" t="s">
        <v>119</v>
      </c>
      <c r="J197" s="5">
        <v>0</v>
      </c>
      <c r="K197" s="5">
        <v>0</v>
      </c>
      <c r="L197" s="5">
        <v>0</v>
      </c>
      <c r="M197" s="5">
        <v>0.22478558113168465</v>
      </c>
      <c r="O197" s="5"/>
    </row>
    <row r="198" spans="1:17" customFormat="1" x14ac:dyDescent="0.35">
      <c r="I198" t="s">
        <v>121</v>
      </c>
      <c r="J198" s="5">
        <v>0</v>
      </c>
      <c r="K198" s="5">
        <v>7.0986504947349855</v>
      </c>
      <c r="L198" s="5">
        <v>0</v>
      </c>
      <c r="M198" s="5">
        <v>0</v>
      </c>
      <c r="O198" s="5"/>
    </row>
    <row r="199" spans="1:17" customFormat="1" x14ac:dyDescent="0.35">
      <c r="J199" s="5"/>
      <c r="K199" s="5"/>
      <c r="L199" s="5"/>
      <c r="M199" s="5"/>
      <c r="N199" s="5"/>
      <c r="O199" s="5"/>
    </row>
    <row r="200" spans="1:17" customFormat="1" x14ac:dyDescent="0.35">
      <c r="O200" s="5"/>
    </row>
    <row r="201" spans="1:17" customFormat="1" x14ac:dyDescent="0.35"/>
    <row r="202" spans="1:17" customFormat="1" x14ac:dyDescent="0.35"/>
    <row r="203" spans="1:17" customFormat="1" x14ac:dyDescent="0.35"/>
    <row r="204" spans="1:17" customFormat="1" x14ac:dyDescent="0.35"/>
    <row r="205" spans="1:17" customFormat="1" x14ac:dyDescent="0.35"/>
    <row r="206" spans="1:17" s="16" customFormat="1" x14ac:dyDescent="0.35">
      <c r="A206" s="15" t="s">
        <v>25</v>
      </c>
      <c r="B206" s="16" t="s">
        <v>164</v>
      </c>
    </row>
    <row r="207" spans="1:17" customFormat="1" x14ac:dyDescent="0.35">
      <c r="A207" s="166"/>
      <c r="O207" s="23"/>
      <c r="P207" s="23"/>
      <c r="Q207" s="23"/>
    </row>
    <row r="208" spans="1:17" customFormat="1" x14ac:dyDescent="0.35">
      <c r="O208" s="23"/>
      <c r="P208" s="23"/>
      <c r="Q208" s="23"/>
    </row>
    <row r="209" spans="1:17" customFormat="1" x14ac:dyDescent="0.35">
      <c r="O209" s="23"/>
      <c r="P209" s="23"/>
      <c r="Q209" s="23"/>
    </row>
    <row r="210" spans="1:17" customFormat="1" ht="16.5" x14ac:dyDescent="0.45">
      <c r="I210" s="26"/>
      <c r="J210" s="26" t="s">
        <v>165</v>
      </c>
      <c r="O210" s="23"/>
      <c r="P210" s="23"/>
    </row>
    <row r="211" spans="1:17" customFormat="1" x14ac:dyDescent="0.35">
      <c r="I211" s="33" t="s">
        <v>166</v>
      </c>
      <c r="J211">
        <v>1.1000000000000001</v>
      </c>
    </row>
    <row r="212" spans="1:17" customFormat="1" x14ac:dyDescent="0.35">
      <c r="I212" s="33" t="s">
        <v>167</v>
      </c>
      <c r="J212" s="5">
        <v>2.4483999999999999</v>
      </c>
    </row>
    <row r="213" spans="1:17" customFormat="1" x14ac:dyDescent="0.35">
      <c r="I213" s="33" t="s">
        <v>168</v>
      </c>
      <c r="J213" s="5">
        <v>2.7010964694955613</v>
      </c>
    </row>
    <row r="214" spans="1:17" customFormat="1" x14ac:dyDescent="0.35">
      <c r="I214" s="33" t="s">
        <v>169</v>
      </c>
      <c r="J214" s="5">
        <v>2.12</v>
      </c>
    </row>
    <row r="215" spans="1:17" customFormat="1" x14ac:dyDescent="0.35">
      <c r="I215" s="33" t="s">
        <v>170</v>
      </c>
      <c r="J215" s="5">
        <v>3.9220065887270001</v>
      </c>
    </row>
    <row r="216" spans="1:17" customFormat="1" x14ac:dyDescent="0.35"/>
    <row r="217" spans="1:17" customFormat="1" x14ac:dyDescent="0.35"/>
    <row r="218" spans="1:17" customFormat="1" x14ac:dyDescent="0.35"/>
    <row r="219" spans="1:17" customFormat="1" x14ac:dyDescent="0.35"/>
    <row r="220" spans="1:17" customFormat="1" x14ac:dyDescent="0.35"/>
    <row r="221" spans="1:17" customFormat="1" x14ac:dyDescent="0.35"/>
    <row r="222" spans="1:17" customFormat="1" x14ac:dyDescent="0.35"/>
    <row r="223" spans="1:17" s="17" customFormat="1" x14ac:dyDescent="0.35">
      <c r="A223" s="16" t="s">
        <v>549</v>
      </c>
      <c r="B223" s="16" t="s">
        <v>550</v>
      </c>
    </row>
    <row r="225" spans="9:11" x14ac:dyDescent="0.35">
      <c r="K225" s="8" t="s">
        <v>552</v>
      </c>
    </row>
    <row r="226" spans="9:11" x14ac:dyDescent="0.35">
      <c r="I226" s="8" t="s">
        <v>503</v>
      </c>
      <c r="J226" s="8" t="s">
        <v>551</v>
      </c>
      <c r="K226" s="266">
        <v>12230.649589334811</v>
      </c>
    </row>
    <row r="227" spans="9:11" x14ac:dyDescent="0.35">
      <c r="J227" s="8" t="s">
        <v>229</v>
      </c>
      <c r="K227" s="266">
        <v>12497.30521506118</v>
      </c>
    </row>
    <row r="228" spans="9:11" x14ac:dyDescent="0.35">
      <c r="J228" s="8" t="s">
        <v>230</v>
      </c>
      <c r="K228" s="266">
        <v>12544.362090189361</v>
      </c>
    </row>
    <row r="229" spans="9:11" x14ac:dyDescent="0.35">
      <c r="J229" s="8" t="s">
        <v>228</v>
      </c>
      <c r="K229" s="266">
        <v>12575.733340274817</v>
      </c>
    </row>
    <row r="230" spans="9:11" x14ac:dyDescent="0.35">
      <c r="I230" s="8" t="s">
        <v>502</v>
      </c>
      <c r="J230" s="8" t="s">
        <v>223</v>
      </c>
      <c r="K230" s="266">
        <v>14012.592062782218</v>
      </c>
    </row>
    <row r="231" spans="9:11" x14ac:dyDescent="0.35">
      <c r="J231" s="8" t="s">
        <v>225</v>
      </c>
      <c r="K231" s="266">
        <v>20542.112522521726</v>
      </c>
    </row>
    <row r="232" spans="9:11" x14ac:dyDescent="0.35">
      <c r="J232" s="8" t="s">
        <v>227</v>
      </c>
      <c r="K232" s="266">
        <v>21747.549755499767</v>
      </c>
    </row>
    <row r="233" spans="9:11" x14ac:dyDescent="0.35">
      <c r="J233" s="8" t="s">
        <v>226</v>
      </c>
      <c r="K233" s="266">
        <v>22952.986988477809</v>
      </c>
    </row>
    <row r="244" spans="1:13" s="17" customFormat="1" x14ac:dyDescent="0.35">
      <c r="A244" s="16" t="s">
        <v>553</v>
      </c>
      <c r="B244" s="16" t="s">
        <v>554</v>
      </c>
    </row>
    <row r="246" spans="1:13" x14ac:dyDescent="0.35">
      <c r="L246" s="8" t="s">
        <v>202</v>
      </c>
      <c r="M246" s="8" t="s">
        <v>555</v>
      </c>
    </row>
    <row r="247" spans="1:13" x14ac:dyDescent="0.35">
      <c r="I247" s="8" t="s">
        <v>408</v>
      </c>
      <c r="K247" s="8" t="s">
        <v>207</v>
      </c>
      <c r="L247" s="266">
        <v>8.7715887034382956</v>
      </c>
      <c r="M247" s="266">
        <v>14.713210962256854</v>
      </c>
    </row>
    <row r="248" spans="1:13" x14ac:dyDescent="0.35">
      <c r="I248" s="8" t="s">
        <v>407</v>
      </c>
      <c r="K248" s="8" t="s">
        <v>210</v>
      </c>
      <c r="L248" s="266"/>
      <c r="M248" s="266">
        <v>24.089562199356664</v>
      </c>
    </row>
    <row r="249" spans="1:13" x14ac:dyDescent="0.35">
      <c r="K249" s="8" t="s">
        <v>208</v>
      </c>
      <c r="L249" s="266"/>
      <c r="M249" s="266">
        <v>31.876019936132749</v>
      </c>
    </row>
    <row r="250" spans="1:13" x14ac:dyDescent="0.35">
      <c r="K250" s="8" t="s">
        <v>211</v>
      </c>
      <c r="L250" s="266"/>
      <c r="M250" s="266">
        <v>54.445355449123632</v>
      </c>
    </row>
    <row r="251" spans="1:13" x14ac:dyDescent="0.35">
      <c r="K251" s="8" t="s">
        <v>212</v>
      </c>
      <c r="L251" s="266"/>
      <c r="M251" s="266">
        <v>54.814780610850065</v>
      </c>
    </row>
  </sheetData>
  <pageMargins left="0.7" right="0.7" top="0.75" bottom="0.75" header="0.3" footer="0.3"/>
  <headerFooter>
    <oddHeader>&amp;C&amp;"Calibri"&amp;10&amp;K000000 [STAFF IN-CONFIDENCE]&amp;1#_x000D_</oddHeader>
    <oddFooter>&amp;C_x000D_&amp;1#&amp;"Calibri"&amp;10&amp;K000000 [STAFF IN-CONFIDENCE]</oddFooter>
  </headerFooter>
  <ignoredErrors>
    <ignoredError sqref="J9:AQ9 J55 J56 K55:N56 O56" formulaRange="1"/>
  </ignoredError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7BAA7E-B6EB-479A-888C-91D761C732F0}">
  <sheetPr codeName="Sheet4"/>
  <dimension ref="A1:ADQ586"/>
  <sheetViews>
    <sheetView showGridLines="0" zoomScale="40" zoomScaleNormal="40" workbookViewId="0">
      <pane xSplit="7" topLeftCell="H1" activePane="topRight" state="frozen"/>
      <selection pane="topRight" activeCell="A2" sqref="A2"/>
    </sheetView>
  </sheetViews>
  <sheetFormatPr defaultColWidth="9.1796875" defaultRowHeight="14.5" x14ac:dyDescent="0.35"/>
  <cols>
    <col min="1" max="1" width="12.81640625" style="12" customWidth="1"/>
    <col min="2" max="2" width="25" style="12" customWidth="1"/>
    <col min="3" max="8" width="9.1796875" style="12"/>
    <col min="9" max="9" width="50.81640625" style="12" customWidth="1"/>
    <col min="10" max="10" width="18" style="12" customWidth="1"/>
    <col min="11" max="12" width="18.1796875" style="12" customWidth="1"/>
    <col min="13" max="14" width="17.1796875" style="12" customWidth="1"/>
    <col min="15" max="15" width="16.54296875" style="12" customWidth="1"/>
    <col min="16" max="16" width="14.54296875" style="12" customWidth="1"/>
    <col min="17" max="17" width="14.81640625" style="12" customWidth="1"/>
    <col min="18" max="18" width="14.54296875" style="12" customWidth="1"/>
    <col min="19" max="19" width="15.1796875" style="12" customWidth="1"/>
    <col min="20" max="20" width="14.1796875" style="12" customWidth="1"/>
    <col min="21" max="31" width="12.81640625" style="12" bestFit="1" customWidth="1"/>
    <col min="32" max="582" width="11" style="12" customWidth="1"/>
    <col min="583" max="670" width="10.1796875" style="12" customWidth="1"/>
    <col min="671" max="680" width="11.453125" style="12" customWidth="1"/>
    <col min="681" max="786" width="10.1796875" style="12" customWidth="1"/>
    <col min="787" max="797" width="11.54296875" style="12" customWidth="1"/>
    <col min="798" max="16384" width="9.1796875" style="12"/>
  </cols>
  <sheetData>
    <row r="1" spans="1:797" s="13" customFormat="1" ht="18.5" x14ac:dyDescent="0.45">
      <c r="A1" s="96" t="s">
        <v>543</v>
      </c>
    </row>
    <row r="2" spans="1:797" s="18" customFormat="1" ht="18.5" x14ac:dyDescent="0.45"/>
    <row r="3" spans="1:797" s="16" customFormat="1" x14ac:dyDescent="0.35">
      <c r="A3" s="15" t="s">
        <v>26</v>
      </c>
      <c r="B3" s="16" t="s">
        <v>496</v>
      </c>
    </row>
    <row r="4" spans="1:797" x14ac:dyDescent="0.35">
      <c r="A4" s="168"/>
      <c r="B4" s="168"/>
    </row>
    <row r="5" spans="1:797" x14ac:dyDescent="0.35">
      <c r="I5" s="46" t="s">
        <v>171</v>
      </c>
    </row>
    <row r="6" spans="1:797" x14ac:dyDescent="0.35">
      <c r="I6" t="s">
        <v>172</v>
      </c>
      <c r="J6" s="53">
        <v>45314</v>
      </c>
      <c r="K6" s="53">
        <v>45315</v>
      </c>
      <c r="L6" s="53">
        <v>45316</v>
      </c>
      <c r="M6" s="53">
        <v>45317</v>
      </c>
      <c r="N6" s="53">
        <v>45318</v>
      </c>
      <c r="O6" s="53">
        <v>45319</v>
      </c>
      <c r="P6" s="53">
        <v>45320</v>
      </c>
      <c r="Q6" s="53">
        <v>45321</v>
      </c>
      <c r="R6" s="53">
        <v>45322</v>
      </c>
      <c r="S6" s="53">
        <v>45323</v>
      </c>
      <c r="T6" s="53">
        <v>45324</v>
      </c>
      <c r="U6" s="53">
        <v>45325</v>
      </c>
      <c r="V6" s="53">
        <v>45326</v>
      </c>
      <c r="W6" s="53">
        <v>45327</v>
      </c>
      <c r="X6" s="53">
        <v>45328</v>
      </c>
      <c r="Y6" s="53">
        <v>45329</v>
      </c>
      <c r="Z6" s="53">
        <v>45330</v>
      </c>
      <c r="AA6" s="53">
        <v>45331</v>
      </c>
      <c r="AB6" s="53">
        <v>45332</v>
      </c>
      <c r="AC6" s="53">
        <v>45333</v>
      </c>
      <c r="AD6" s="53">
        <v>45334</v>
      </c>
      <c r="AE6" s="53">
        <v>45335</v>
      </c>
      <c r="AF6" s="53">
        <v>45336</v>
      </c>
      <c r="AG6" s="53">
        <v>45337</v>
      </c>
      <c r="AH6" s="53">
        <v>45338</v>
      </c>
      <c r="AI6" s="53">
        <v>45339</v>
      </c>
      <c r="AJ6" s="53">
        <v>45340</v>
      </c>
      <c r="AK6" s="53">
        <v>45341</v>
      </c>
      <c r="AL6" s="53">
        <v>45342</v>
      </c>
      <c r="AM6" s="53">
        <v>45343</v>
      </c>
      <c r="AN6" s="53">
        <v>45344</v>
      </c>
      <c r="AO6" s="53">
        <v>45345</v>
      </c>
      <c r="AP6" s="53">
        <v>45346</v>
      </c>
      <c r="AQ6" s="53">
        <v>45347</v>
      </c>
      <c r="AR6" s="53">
        <v>45348</v>
      </c>
      <c r="AS6" s="53">
        <v>45349</v>
      </c>
      <c r="AT6" s="53">
        <v>45350</v>
      </c>
      <c r="AU6" s="53">
        <v>45351</v>
      </c>
      <c r="AV6" s="53">
        <v>45352</v>
      </c>
      <c r="AW6" s="53">
        <v>45353</v>
      </c>
      <c r="AX6" s="53">
        <v>45354</v>
      </c>
      <c r="AY6" s="53">
        <v>45355</v>
      </c>
      <c r="AZ6" s="53">
        <v>45356</v>
      </c>
      <c r="BA6" s="53">
        <v>45357</v>
      </c>
      <c r="BB6" s="53">
        <v>45358</v>
      </c>
      <c r="BC6" s="53">
        <v>45359</v>
      </c>
      <c r="BD6" s="53">
        <v>45360</v>
      </c>
      <c r="BE6" s="53">
        <v>45361</v>
      </c>
      <c r="BF6" s="53">
        <v>45362</v>
      </c>
      <c r="BG6" s="53">
        <v>45363</v>
      </c>
      <c r="BH6" s="53">
        <v>45364</v>
      </c>
      <c r="BI6" s="53">
        <v>45365</v>
      </c>
      <c r="BJ6" s="53">
        <v>45366</v>
      </c>
      <c r="BK6" s="53">
        <v>45367</v>
      </c>
      <c r="BL6" s="53">
        <v>45368</v>
      </c>
      <c r="BM6" s="53">
        <v>45369</v>
      </c>
      <c r="BN6" s="53">
        <v>45370</v>
      </c>
      <c r="BO6" s="53">
        <v>45371</v>
      </c>
      <c r="BP6" s="53">
        <v>45372</v>
      </c>
      <c r="BQ6" s="53">
        <v>45373</v>
      </c>
      <c r="BR6" s="53">
        <v>45374</v>
      </c>
      <c r="BS6" s="53">
        <v>45375</v>
      </c>
      <c r="BT6" s="53">
        <v>45376</v>
      </c>
      <c r="BU6" s="53">
        <v>45377</v>
      </c>
      <c r="BV6" s="53">
        <v>45378</v>
      </c>
      <c r="BW6" s="53">
        <v>45379</v>
      </c>
      <c r="BX6" s="53">
        <v>45380</v>
      </c>
      <c r="BY6" s="53">
        <v>45381</v>
      </c>
      <c r="BZ6" s="53">
        <v>45382</v>
      </c>
      <c r="CA6" s="53">
        <v>45383</v>
      </c>
      <c r="CB6" s="53">
        <v>45384</v>
      </c>
      <c r="CC6" s="53">
        <v>45385</v>
      </c>
      <c r="CD6" s="53">
        <v>45386</v>
      </c>
      <c r="CE6" s="53">
        <v>45387</v>
      </c>
      <c r="CF6" s="53">
        <v>45388</v>
      </c>
      <c r="CG6" s="53">
        <v>45389</v>
      </c>
      <c r="CH6" s="53">
        <v>45390</v>
      </c>
      <c r="CI6" s="53">
        <v>45391</v>
      </c>
      <c r="CJ6" s="53">
        <v>45392</v>
      </c>
      <c r="CK6" s="53">
        <v>45393</v>
      </c>
      <c r="CL6" s="53">
        <v>45394</v>
      </c>
      <c r="CM6" s="53">
        <v>45395</v>
      </c>
      <c r="CN6" s="53">
        <v>45396</v>
      </c>
      <c r="CO6" s="53">
        <v>45397</v>
      </c>
      <c r="CP6" s="53">
        <v>45398</v>
      </c>
      <c r="CQ6" s="53">
        <v>45399</v>
      </c>
      <c r="CR6" s="53">
        <v>45400</v>
      </c>
      <c r="CS6" s="53">
        <v>45401</v>
      </c>
      <c r="CT6" s="53">
        <v>45402</v>
      </c>
      <c r="CU6" s="53">
        <v>45403</v>
      </c>
      <c r="CV6" s="53">
        <v>45404</v>
      </c>
      <c r="CW6" s="53">
        <v>45405</v>
      </c>
      <c r="CX6" s="53">
        <v>45406</v>
      </c>
      <c r="CY6" s="53">
        <v>45407</v>
      </c>
      <c r="CZ6" s="53">
        <v>45408</v>
      </c>
      <c r="DA6" s="53">
        <v>45409</v>
      </c>
      <c r="DB6" s="53">
        <v>45410</v>
      </c>
      <c r="DC6" s="53">
        <v>45411</v>
      </c>
      <c r="DD6" s="53">
        <v>45412</v>
      </c>
      <c r="DE6" s="53">
        <v>45413</v>
      </c>
      <c r="DF6" s="53">
        <v>45414</v>
      </c>
      <c r="DG6" s="53">
        <v>45415</v>
      </c>
      <c r="DH6" s="53">
        <v>45416</v>
      </c>
      <c r="DI6" s="53">
        <v>45417</v>
      </c>
      <c r="DJ6" s="53">
        <v>45418</v>
      </c>
      <c r="DK6" s="53">
        <v>45419</v>
      </c>
      <c r="DL6" s="53">
        <v>45420</v>
      </c>
      <c r="DM6" s="53">
        <v>45421</v>
      </c>
      <c r="DN6" s="53">
        <v>45422</v>
      </c>
      <c r="DO6" s="53">
        <v>45423</v>
      </c>
      <c r="DP6" s="53">
        <v>45424</v>
      </c>
      <c r="DQ6" s="53">
        <v>45425</v>
      </c>
      <c r="DR6" s="53">
        <v>45426</v>
      </c>
      <c r="DS6" s="53">
        <v>45427</v>
      </c>
      <c r="DT6" s="53">
        <v>45428</v>
      </c>
      <c r="DU6" s="53">
        <v>45429</v>
      </c>
      <c r="DV6" s="53">
        <v>45430</v>
      </c>
      <c r="DW6" s="53">
        <v>45431</v>
      </c>
      <c r="DX6" s="53">
        <v>45432</v>
      </c>
      <c r="DY6" s="53">
        <v>45433</v>
      </c>
      <c r="DZ6" s="53">
        <v>45434</v>
      </c>
      <c r="EA6" s="53">
        <v>45435</v>
      </c>
      <c r="EB6" s="53">
        <v>45436</v>
      </c>
      <c r="EC6" s="53">
        <v>45437</v>
      </c>
      <c r="ED6" s="53">
        <v>45438</v>
      </c>
      <c r="EE6" s="53">
        <v>45439</v>
      </c>
      <c r="EF6" s="53">
        <v>45440</v>
      </c>
      <c r="EG6" s="53">
        <v>45441</v>
      </c>
      <c r="EH6" s="53">
        <v>45442</v>
      </c>
      <c r="EI6" s="53">
        <v>45443</v>
      </c>
      <c r="EJ6" s="53">
        <v>45444</v>
      </c>
      <c r="EK6" s="53">
        <v>45445</v>
      </c>
      <c r="EL6" s="53">
        <v>45446</v>
      </c>
      <c r="EM6" s="53">
        <v>45447</v>
      </c>
      <c r="EN6" s="53">
        <v>45448</v>
      </c>
      <c r="EO6" s="53">
        <v>45449</v>
      </c>
      <c r="EP6" s="53">
        <v>45450</v>
      </c>
      <c r="EQ6" s="53">
        <v>45451</v>
      </c>
      <c r="ER6" s="53">
        <v>45452</v>
      </c>
      <c r="ES6" s="53">
        <v>45453</v>
      </c>
      <c r="ET6" s="53">
        <v>45454</v>
      </c>
      <c r="EU6" s="53">
        <v>45455</v>
      </c>
      <c r="EV6" s="53">
        <v>45456</v>
      </c>
      <c r="EW6" s="53">
        <v>45457</v>
      </c>
      <c r="EX6" s="53">
        <v>45458</v>
      </c>
      <c r="EY6" s="53">
        <v>45459</v>
      </c>
      <c r="EZ6" s="53">
        <v>45460</v>
      </c>
      <c r="FA6" s="53">
        <v>45461</v>
      </c>
      <c r="FB6" s="53">
        <v>45462</v>
      </c>
      <c r="FC6" s="53">
        <v>45463</v>
      </c>
      <c r="FD6" s="53">
        <v>45464</v>
      </c>
      <c r="FE6" s="53">
        <v>45465</v>
      </c>
      <c r="FF6" s="53">
        <v>45466</v>
      </c>
      <c r="FG6" s="53">
        <v>45467</v>
      </c>
      <c r="FH6" s="53">
        <v>45468</v>
      </c>
      <c r="FI6" s="53">
        <v>45469</v>
      </c>
      <c r="FJ6" s="53">
        <v>45470</v>
      </c>
      <c r="FK6" s="53">
        <v>45471</v>
      </c>
      <c r="FL6" s="53">
        <v>45472</v>
      </c>
      <c r="FM6" s="53">
        <v>45473</v>
      </c>
      <c r="FN6" s="53">
        <v>45474</v>
      </c>
      <c r="FO6" s="53">
        <v>45475</v>
      </c>
      <c r="FP6" s="53">
        <v>45476</v>
      </c>
      <c r="FQ6" s="53">
        <v>45477</v>
      </c>
      <c r="FR6" s="53">
        <v>45478</v>
      </c>
      <c r="FS6" s="53">
        <v>45479</v>
      </c>
      <c r="FT6" s="53">
        <v>45480</v>
      </c>
      <c r="FU6" s="53">
        <v>45481</v>
      </c>
      <c r="FV6" s="53">
        <v>45482</v>
      </c>
      <c r="FW6" s="53">
        <v>45483</v>
      </c>
      <c r="FX6" s="53">
        <v>45484</v>
      </c>
      <c r="FY6" s="53">
        <v>45485</v>
      </c>
      <c r="FZ6" s="53">
        <v>45486</v>
      </c>
      <c r="GA6" s="53">
        <v>45487</v>
      </c>
      <c r="GB6" s="53">
        <v>45488</v>
      </c>
      <c r="GC6" s="53">
        <v>45489</v>
      </c>
      <c r="GD6" s="53">
        <v>45490</v>
      </c>
      <c r="GE6" s="53">
        <v>45491</v>
      </c>
      <c r="GF6" s="53">
        <v>45492</v>
      </c>
      <c r="GG6" s="53">
        <v>45493</v>
      </c>
      <c r="GH6" s="53">
        <v>45494</v>
      </c>
      <c r="GI6" s="53">
        <v>45495</v>
      </c>
      <c r="GJ6" s="53">
        <v>45496</v>
      </c>
      <c r="GK6" s="53">
        <v>45497</v>
      </c>
      <c r="GL6" s="53">
        <v>45498</v>
      </c>
      <c r="GM6" s="53">
        <v>45499</v>
      </c>
      <c r="GN6" s="53">
        <v>45500</v>
      </c>
      <c r="GO6" s="53">
        <v>45501</v>
      </c>
      <c r="GP6" s="53">
        <v>45502</v>
      </c>
      <c r="GQ6" s="53">
        <v>45503</v>
      </c>
      <c r="GR6" s="53">
        <v>45504</v>
      </c>
      <c r="GS6" s="53">
        <v>45505</v>
      </c>
      <c r="GT6" s="53">
        <v>45506</v>
      </c>
      <c r="GU6" s="53">
        <v>45507</v>
      </c>
      <c r="GV6" s="53">
        <v>45508</v>
      </c>
      <c r="GW6" s="53">
        <v>45509</v>
      </c>
      <c r="GX6" s="53">
        <v>45510</v>
      </c>
      <c r="GY6" s="53">
        <v>45511</v>
      </c>
      <c r="GZ6" s="53">
        <v>45512</v>
      </c>
      <c r="HA6" s="53">
        <v>45513</v>
      </c>
      <c r="HB6" s="53">
        <v>45514</v>
      </c>
      <c r="HC6" s="53">
        <v>45515</v>
      </c>
      <c r="HD6" s="53">
        <v>45516</v>
      </c>
      <c r="HE6" s="53">
        <v>45517</v>
      </c>
      <c r="HF6" s="53">
        <v>45518</v>
      </c>
      <c r="HG6" s="53">
        <v>45519</v>
      </c>
      <c r="HH6" s="53">
        <v>45520</v>
      </c>
      <c r="HI6" s="53">
        <v>45521</v>
      </c>
      <c r="HJ6" s="53">
        <v>45522</v>
      </c>
      <c r="HK6" s="53">
        <v>45523</v>
      </c>
      <c r="HL6" s="53">
        <v>45524</v>
      </c>
      <c r="HM6" s="53">
        <v>45525</v>
      </c>
      <c r="HN6" s="53">
        <v>45526</v>
      </c>
      <c r="HO6" s="53">
        <v>45527</v>
      </c>
      <c r="HP6" s="53">
        <v>45528</v>
      </c>
      <c r="HQ6" s="53">
        <v>45529</v>
      </c>
      <c r="HR6" s="53">
        <v>45530</v>
      </c>
      <c r="HS6" s="53">
        <v>45531</v>
      </c>
      <c r="HT6" s="53">
        <v>45532</v>
      </c>
      <c r="HU6" s="53">
        <v>45533</v>
      </c>
      <c r="HV6" s="53">
        <v>45534</v>
      </c>
      <c r="HW6" s="53">
        <v>45535</v>
      </c>
      <c r="HX6" s="53">
        <v>45536</v>
      </c>
      <c r="HY6" s="53">
        <v>45537</v>
      </c>
      <c r="HZ6" s="53">
        <v>45538</v>
      </c>
      <c r="IA6" s="53">
        <v>45539</v>
      </c>
      <c r="IB6" s="53">
        <v>45540</v>
      </c>
      <c r="IC6" s="53">
        <v>45541</v>
      </c>
      <c r="ID6" s="53">
        <v>45542</v>
      </c>
      <c r="IE6" s="53">
        <v>45543</v>
      </c>
      <c r="IF6" s="53">
        <v>45544</v>
      </c>
      <c r="IG6" s="53">
        <v>45545</v>
      </c>
      <c r="IH6" s="53">
        <v>45546</v>
      </c>
      <c r="II6" s="53">
        <v>45547</v>
      </c>
      <c r="IJ6" s="53">
        <v>45548</v>
      </c>
      <c r="IK6" s="53">
        <v>45549</v>
      </c>
      <c r="IL6" s="53">
        <v>45550</v>
      </c>
      <c r="IM6" s="53">
        <v>45551</v>
      </c>
      <c r="IN6" s="53">
        <v>45552</v>
      </c>
      <c r="IO6" s="53">
        <v>45553</v>
      </c>
      <c r="IP6" s="53">
        <v>45554</v>
      </c>
      <c r="IQ6" s="53">
        <v>45555</v>
      </c>
      <c r="IR6" s="53">
        <v>45556</v>
      </c>
      <c r="IS6" s="53">
        <v>45557</v>
      </c>
      <c r="IT6" s="53">
        <v>45558</v>
      </c>
      <c r="IU6" s="53">
        <v>45559</v>
      </c>
      <c r="IV6" s="53">
        <v>45560</v>
      </c>
      <c r="IW6" s="53">
        <v>45561</v>
      </c>
      <c r="IX6" s="53">
        <v>45562</v>
      </c>
      <c r="IY6" s="53">
        <v>45563</v>
      </c>
      <c r="IZ6" s="53">
        <v>45564</v>
      </c>
      <c r="JA6" s="53">
        <v>45565</v>
      </c>
      <c r="JB6" s="53">
        <v>45566</v>
      </c>
      <c r="JC6" s="53">
        <v>45567</v>
      </c>
      <c r="JD6" s="53">
        <v>45568</v>
      </c>
      <c r="JE6" s="53">
        <v>45569</v>
      </c>
      <c r="JF6" s="53">
        <v>45570</v>
      </c>
      <c r="JG6" s="53">
        <v>45571</v>
      </c>
      <c r="JH6" s="53">
        <v>45572</v>
      </c>
      <c r="JI6" s="53">
        <v>45573</v>
      </c>
      <c r="JJ6" s="53">
        <v>45574</v>
      </c>
      <c r="JK6" s="53">
        <v>45575</v>
      </c>
      <c r="JL6" s="53">
        <v>45576</v>
      </c>
      <c r="JM6" s="53">
        <v>45577</v>
      </c>
      <c r="JN6" s="53">
        <v>45578</v>
      </c>
      <c r="JO6" s="53">
        <v>45579</v>
      </c>
      <c r="JP6" s="53">
        <v>45580</v>
      </c>
      <c r="JQ6" s="53">
        <v>45581</v>
      </c>
      <c r="JR6" s="53">
        <v>45582</v>
      </c>
      <c r="JS6" s="53">
        <v>45583</v>
      </c>
      <c r="JT6" s="53">
        <v>45584</v>
      </c>
      <c r="JU6" s="53">
        <v>45585</v>
      </c>
      <c r="JV6" s="53">
        <v>45586</v>
      </c>
      <c r="JW6" s="53">
        <v>45587</v>
      </c>
      <c r="JX6" s="53">
        <v>45588</v>
      </c>
      <c r="JY6" s="53">
        <v>45589</v>
      </c>
      <c r="JZ6" s="53">
        <v>45590</v>
      </c>
      <c r="KA6" s="53">
        <v>45591</v>
      </c>
      <c r="KB6" s="53">
        <v>45592</v>
      </c>
      <c r="KC6" s="53">
        <v>45593</v>
      </c>
      <c r="KD6" s="53">
        <v>45594</v>
      </c>
      <c r="KE6" s="53">
        <v>45595</v>
      </c>
      <c r="KF6" s="53">
        <v>45596</v>
      </c>
      <c r="KG6" s="53">
        <v>45597</v>
      </c>
      <c r="KH6" s="53">
        <v>45598</v>
      </c>
      <c r="KI6" s="53">
        <v>45599</v>
      </c>
      <c r="KJ6" s="53">
        <v>45600</v>
      </c>
      <c r="KK6" s="53">
        <v>45601</v>
      </c>
      <c r="KL6" s="53">
        <v>45602</v>
      </c>
      <c r="KM6" s="53">
        <v>45603</v>
      </c>
      <c r="KN6" s="53">
        <v>45604</v>
      </c>
      <c r="KO6" s="53">
        <v>45605</v>
      </c>
      <c r="KP6" s="53">
        <v>45606</v>
      </c>
      <c r="KQ6" s="53">
        <v>45607</v>
      </c>
      <c r="KR6" s="53">
        <v>45608</v>
      </c>
      <c r="KS6" s="53">
        <v>45609</v>
      </c>
      <c r="KT6" s="53">
        <v>45610</v>
      </c>
      <c r="KU6" s="53">
        <v>45611</v>
      </c>
      <c r="KV6" s="53">
        <v>45612</v>
      </c>
      <c r="KW6" s="53">
        <v>45613</v>
      </c>
      <c r="KX6" s="53">
        <v>45614</v>
      </c>
      <c r="KY6" s="53">
        <v>45615</v>
      </c>
      <c r="KZ6" s="53">
        <v>45616</v>
      </c>
      <c r="LA6" s="53">
        <v>45617</v>
      </c>
      <c r="LB6" s="53">
        <v>45618</v>
      </c>
      <c r="LC6" s="53">
        <v>45619</v>
      </c>
      <c r="LD6" s="53">
        <v>45620</v>
      </c>
      <c r="LE6" s="53">
        <v>45621</v>
      </c>
      <c r="LF6" s="53">
        <v>45622</v>
      </c>
      <c r="LG6" s="53">
        <v>45623</v>
      </c>
      <c r="LH6" s="53">
        <v>45624</v>
      </c>
      <c r="LI6" s="53">
        <v>45625</v>
      </c>
      <c r="LJ6" s="53">
        <v>45626</v>
      </c>
      <c r="LK6" s="53">
        <v>45627</v>
      </c>
      <c r="LL6" s="53">
        <v>45628</v>
      </c>
      <c r="LM6" s="53">
        <v>45629</v>
      </c>
      <c r="LN6" s="53">
        <v>45630</v>
      </c>
      <c r="LO6" s="53">
        <v>45631</v>
      </c>
      <c r="LP6" s="53">
        <v>45632</v>
      </c>
      <c r="LQ6" s="53">
        <v>45633</v>
      </c>
      <c r="LR6" s="53">
        <v>45634</v>
      </c>
      <c r="LS6" s="53">
        <v>45635</v>
      </c>
      <c r="LT6" s="53">
        <v>45636</v>
      </c>
      <c r="LU6" s="53">
        <v>45637</v>
      </c>
      <c r="LV6" s="53">
        <v>45638</v>
      </c>
      <c r="LW6" s="53">
        <v>45639</v>
      </c>
      <c r="LX6" s="53">
        <v>45640</v>
      </c>
      <c r="LY6" s="53">
        <v>45641</v>
      </c>
      <c r="LZ6" s="53">
        <v>45642</v>
      </c>
      <c r="MA6" s="53">
        <v>45643</v>
      </c>
      <c r="MB6" s="53">
        <v>45644</v>
      </c>
      <c r="MC6" s="53">
        <v>45645</v>
      </c>
      <c r="MD6" s="53">
        <v>45646</v>
      </c>
      <c r="ME6" s="53">
        <v>45647</v>
      </c>
      <c r="MF6" s="53">
        <v>45648</v>
      </c>
      <c r="MG6" s="53">
        <v>45649</v>
      </c>
      <c r="MH6" s="53">
        <v>45650</v>
      </c>
      <c r="MI6" s="53">
        <v>45651</v>
      </c>
      <c r="MJ6" s="53">
        <v>45652</v>
      </c>
      <c r="MK6" s="53">
        <v>45653</v>
      </c>
      <c r="ML6" s="53">
        <v>45654</v>
      </c>
      <c r="MM6" s="53">
        <v>45655</v>
      </c>
      <c r="MN6" s="53">
        <v>45656</v>
      </c>
      <c r="MO6" s="53">
        <v>45657</v>
      </c>
      <c r="MP6" s="53">
        <v>45658</v>
      </c>
      <c r="MQ6" s="53">
        <v>45659</v>
      </c>
      <c r="MR6" s="53">
        <v>45660</v>
      </c>
      <c r="MS6" s="53">
        <v>45661</v>
      </c>
      <c r="MT6" s="53">
        <v>45662</v>
      </c>
      <c r="MU6" s="53">
        <v>45663</v>
      </c>
      <c r="MV6" s="53">
        <v>45664</v>
      </c>
      <c r="MW6" s="53">
        <v>45665</v>
      </c>
      <c r="MX6" s="53">
        <v>45666</v>
      </c>
      <c r="MY6" s="53">
        <v>45667</v>
      </c>
      <c r="MZ6" s="53">
        <v>45668</v>
      </c>
      <c r="NA6" s="53">
        <v>45669</v>
      </c>
      <c r="NB6" s="53">
        <v>45670</v>
      </c>
      <c r="NC6" s="53">
        <v>45671</v>
      </c>
      <c r="ND6" s="53">
        <v>45672</v>
      </c>
      <c r="NE6" s="53">
        <v>45673</v>
      </c>
      <c r="NF6" s="53">
        <v>45674</v>
      </c>
      <c r="NG6" s="53">
        <v>45675</v>
      </c>
      <c r="NH6" s="53">
        <v>45676</v>
      </c>
      <c r="NI6" s="53">
        <v>45677</v>
      </c>
      <c r="NJ6" s="53">
        <v>45678</v>
      </c>
      <c r="NK6" s="53">
        <v>45679</v>
      </c>
      <c r="NL6" s="53">
        <v>45680</v>
      </c>
      <c r="NM6" s="53">
        <v>45681</v>
      </c>
      <c r="NN6" s="53">
        <v>45682</v>
      </c>
      <c r="NO6" s="53">
        <v>45683</v>
      </c>
      <c r="NP6" s="53">
        <v>45684</v>
      </c>
      <c r="NQ6" s="53">
        <v>45685</v>
      </c>
      <c r="NR6" s="53">
        <v>45686</v>
      </c>
      <c r="NS6" s="53">
        <v>45687</v>
      </c>
      <c r="NT6" s="53">
        <v>45688</v>
      </c>
      <c r="NU6" s="53">
        <v>45689</v>
      </c>
      <c r="NV6" s="53">
        <v>45690</v>
      </c>
      <c r="NW6" s="53">
        <v>45691</v>
      </c>
      <c r="NX6" s="53">
        <v>45692</v>
      </c>
      <c r="NY6" s="53">
        <v>45693</v>
      </c>
      <c r="NZ6" s="53">
        <v>45694</v>
      </c>
      <c r="OA6" s="53">
        <v>45695</v>
      </c>
      <c r="OB6" s="53">
        <v>45696</v>
      </c>
      <c r="OC6" s="53">
        <v>45697</v>
      </c>
      <c r="OD6" s="53">
        <v>45698</v>
      </c>
      <c r="OE6" s="53">
        <v>45699</v>
      </c>
      <c r="OF6" s="53">
        <v>45700</v>
      </c>
      <c r="OG6" s="53">
        <v>45701</v>
      </c>
      <c r="OH6" s="53">
        <v>45702</v>
      </c>
      <c r="OI6" s="53">
        <v>45703</v>
      </c>
      <c r="OJ6" s="53">
        <v>45704</v>
      </c>
      <c r="OK6" s="53">
        <v>45705</v>
      </c>
      <c r="OL6" s="53">
        <v>45706</v>
      </c>
      <c r="OM6" s="53">
        <v>45707</v>
      </c>
      <c r="ON6" s="53">
        <v>45708</v>
      </c>
      <c r="OO6" s="53">
        <v>45709</v>
      </c>
      <c r="OP6" s="53">
        <v>45710</v>
      </c>
      <c r="OQ6" s="53">
        <v>45711</v>
      </c>
      <c r="OR6" s="53">
        <v>45712</v>
      </c>
      <c r="OS6" s="53">
        <v>45713</v>
      </c>
      <c r="OT6" s="53">
        <v>45714</v>
      </c>
      <c r="OU6" s="53">
        <v>45715</v>
      </c>
      <c r="OV6" s="53">
        <v>45716</v>
      </c>
      <c r="OW6" s="53">
        <v>45717</v>
      </c>
      <c r="OX6" s="53">
        <v>45718</v>
      </c>
      <c r="OY6" s="53">
        <v>45719</v>
      </c>
      <c r="OZ6" s="53">
        <v>45720</v>
      </c>
      <c r="PA6" s="53">
        <v>45721</v>
      </c>
      <c r="PB6" s="53">
        <v>45722</v>
      </c>
      <c r="PC6" s="53">
        <v>45723</v>
      </c>
      <c r="PD6" s="53">
        <v>45724</v>
      </c>
      <c r="PE6" s="53">
        <v>45725</v>
      </c>
      <c r="PF6" s="53">
        <v>45726</v>
      </c>
      <c r="PG6" s="53">
        <v>45727</v>
      </c>
      <c r="PH6" s="53">
        <v>45728</v>
      </c>
      <c r="PI6" s="53">
        <v>45729</v>
      </c>
      <c r="PJ6" s="53">
        <v>45730</v>
      </c>
      <c r="PK6" s="53">
        <v>45731</v>
      </c>
      <c r="PL6" s="53">
        <v>45732</v>
      </c>
      <c r="PM6" s="53">
        <v>45733</v>
      </c>
      <c r="PN6" s="53">
        <v>45734</v>
      </c>
      <c r="PO6" s="53">
        <v>45735</v>
      </c>
      <c r="PP6" s="53">
        <v>45736</v>
      </c>
      <c r="PQ6" s="53">
        <v>45737</v>
      </c>
      <c r="PR6" s="53">
        <v>45738</v>
      </c>
      <c r="PS6" s="53">
        <v>45739</v>
      </c>
      <c r="PT6" s="53">
        <v>45740</v>
      </c>
      <c r="PU6" s="53">
        <v>45741</v>
      </c>
      <c r="PV6" s="53">
        <v>45742</v>
      </c>
      <c r="PW6" s="53">
        <v>45743</v>
      </c>
      <c r="PX6" s="53">
        <v>45744</v>
      </c>
      <c r="PY6" s="53">
        <v>45745</v>
      </c>
      <c r="PZ6" s="53">
        <v>45746</v>
      </c>
      <c r="QA6" s="53">
        <v>45747</v>
      </c>
      <c r="QB6" s="53">
        <v>45748</v>
      </c>
      <c r="QC6" s="53">
        <v>45749</v>
      </c>
      <c r="QD6" s="53">
        <v>45750</v>
      </c>
      <c r="QE6" s="53">
        <v>45751</v>
      </c>
      <c r="QF6" s="53">
        <v>45752</v>
      </c>
      <c r="QG6" s="53">
        <v>45753</v>
      </c>
      <c r="QH6" s="53">
        <v>45754</v>
      </c>
      <c r="QI6" s="53">
        <v>45755</v>
      </c>
      <c r="QJ6" s="53">
        <v>45756</v>
      </c>
      <c r="QK6" s="53">
        <v>45757</v>
      </c>
      <c r="QL6" s="53">
        <v>45758</v>
      </c>
      <c r="QM6" s="53">
        <v>45759</v>
      </c>
      <c r="QN6" s="53">
        <v>45760</v>
      </c>
      <c r="QO6" s="53">
        <v>45761</v>
      </c>
      <c r="QP6" s="53">
        <v>45762</v>
      </c>
      <c r="QQ6" s="53">
        <v>45763</v>
      </c>
      <c r="QR6" s="53">
        <v>45764</v>
      </c>
      <c r="QS6" s="53">
        <v>45765</v>
      </c>
      <c r="QT6" s="53">
        <v>45766</v>
      </c>
      <c r="QU6" s="53">
        <v>45767</v>
      </c>
      <c r="QV6" s="53">
        <v>45768</v>
      </c>
      <c r="QW6" s="53">
        <v>45769</v>
      </c>
      <c r="QX6" s="53">
        <v>45770</v>
      </c>
      <c r="QY6" s="53">
        <v>45771</v>
      </c>
      <c r="QZ6" s="53">
        <v>45772</v>
      </c>
      <c r="RA6" s="53">
        <v>45773</v>
      </c>
      <c r="RB6" s="53">
        <v>45774</v>
      </c>
      <c r="RC6" s="53">
        <v>45775</v>
      </c>
      <c r="RD6" s="53">
        <v>45776</v>
      </c>
      <c r="RE6" s="53">
        <v>45777</v>
      </c>
      <c r="RF6" s="53">
        <v>45778</v>
      </c>
      <c r="RG6" s="53">
        <v>45779</v>
      </c>
      <c r="RH6" s="53">
        <v>45780</v>
      </c>
      <c r="RI6" s="53">
        <v>45781</v>
      </c>
      <c r="RJ6" s="53">
        <v>45782</v>
      </c>
      <c r="RK6" s="53">
        <v>45783</v>
      </c>
      <c r="RL6" s="53">
        <v>45784</v>
      </c>
      <c r="RM6" s="53">
        <v>45785</v>
      </c>
      <c r="RN6" s="53">
        <v>45786</v>
      </c>
      <c r="RO6" s="53">
        <v>45787</v>
      </c>
      <c r="RP6" s="53">
        <v>45788</v>
      </c>
      <c r="RQ6" s="53">
        <v>45789</v>
      </c>
      <c r="RR6" s="53">
        <v>45790</v>
      </c>
      <c r="RS6" s="53">
        <v>45791</v>
      </c>
      <c r="RT6" s="53">
        <v>45792</v>
      </c>
      <c r="RU6" s="53">
        <v>45793</v>
      </c>
      <c r="RV6" s="53">
        <v>45794</v>
      </c>
      <c r="RW6" s="53">
        <v>45795</v>
      </c>
      <c r="RX6" s="53">
        <v>45796</v>
      </c>
      <c r="RY6" s="53">
        <v>45797</v>
      </c>
      <c r="RZ6" s="53">
        <v>45798</v>
      </c>
      <c r="SA6" s="53">
        <v>45799</v>
      </c>
      <c r="SB6" s="53">
        <v>45800</v>
      </c>
      <c r="SC6" s="53">
        <v>45801</v>
      </c>
      <c r="SD6" s="53">
        <v>45802</v>
      </c>
      <c r="SE6" s="53">
        <v>45803</v>
      </c>
      <c r="SF6" s="53">
        <v>45804</v>
      </c>
      <c r="SG6" s="53">
        <v>45805</v>
      </c>
      <c r="SH6" s="53">
        <v>45806</v>
      </c>
      <c r="SI6" s="53">
        <v>45807</v>
      </c>
      <c r="SJ6" s="53">
        <v>45808</v>
      </c>
      <c r="SK6" s="53">
        <v>45809</v>
      </c>
      <c r="SL6" s="53">
        <v>45810</v>
      </c>
      <c r="SM6" s="53">
        <v>45811</v>
      </c>
      <c r="SN6" s="53">
        <v>45812</v>
      </c>
      <c r="SO6" s="53">
        <v>45813</v>
      </c>
      <c r="SP6" s="53">
        <v>45814</v>
      </c>
      <c r="SQ6" s="53">
        <v>45815</v>
      </c>
      <c r="SR6" s="53">
        <v>45816</v>
      </c>
      <c r="SS6" s="53">
        <v>45817</v>
      </c>
      <c r="ST6" s="53">
        <v>45818</v>
      </c>
      <c r="SU6" s="53">
        <v>45819</v>
      </c>
      <c r="SV6" s="53">
        <v>45820</v>
      </c>
      <c r="SW6" s="53">
        <v>45821</v>
      </c>
      <c r="SX6" s="53">
        <v>45822</v>
      </c>
      <c r="SY6" s="53">
        <v>45823</v>
      </c>
      <c r="SZ6" s="53">
        <v>45824</v>
      </c>
      <c r="TA6" s="53">
        <v>45825</v>
      </c>
      <c r="TB6" s="53">
        <v>45826</v>
      </c>
      <c r="TC6" s="53">
        <v>45827</v>
      </c>
      <c r="TD6" s="53">
        <v>45828</v>
      </c>
      <c r="TE6" s="53">
        <v>45829</v>
      </c>
      <c r="TF6" s="53">
        <v>45830</v>
      </c>
      <c r="TG6" s="53">
        <v>45831</v>
      </c>
      <c r="TH6" s="53">
        <v>45832</v>
      </c>
      <c r="TI6" s="53">
        <v>45833</v>
      </c>
      <c r="TJ6" s="53">
        <v>45834</v>
      </c>
      <c r="TK6" s="53">
        <v>45835</v>
      </c>
      <c r="TL6" s="53">
        <v>45836</v>
      </c>
      <c r="TM6" s="53">
        <v>45837</v>
      </c>
      <c r="TN6" s="53">
        <v>45838</v>
      </c>
      <c r="TO6" s="53">
        <v>45839</v>
      </c>
      <c r="TP6" s="53">
        <v>45840</v>
      </c>
      <c r="TQ6" s="53">
        <v>45841</v>
      </c>
      <c r="TR6" s="53">
        <v>45842</v>
      </c>
      <c r="TS6" s="53">
        <v>45843</v>
      </c>
      <c r="TT6" s="53">
        <v>45844</v>
      </c>
      <c r="TU6" s="53">
        <v>45845</v>
      </c>
      <c r="TV6" s="53">
        <v>45846</v>
      </c>
      <c r="TW6" s="53">
        <v>45847</v>
      </c>
      <c r="TX6" s="53">
        <v>45848</v>
      </c>
      <c r="TY6" s="53">
        <v>45849</v>
      </c>
      <c r="TZ6" s="53">
        <v>45850</v>
      </c>
      <c r="UA6" s="53">
        <v>45851</v>
      </c>
      <c r="UB6" s="53">
        <v>45852</v>
      </c>
      <c r="UC6" s="53">
        <v>45853</v>
      </c>
      <c r="UD6" s="53">
        <v>45854</v>
      </c>
      <c r="UE6" s="53">
        <v>45855</v>
      </c>
      <c r="UF6" s="53">
        <v>45856</v>
      </c>
      <c r="UG6" s="53">
        <v>45857</v>
      </c>
      <c r="UH6" s="53">
        <v>45858</v>
      </c>
      <c r="UI6" s="53">
        <v>45859</v>
      </c>
      <c r="UJ6" s="53">
        <v>45860</v>
      </c>
      <c r="UK6" s="53">
        <v>45861</v>
      </c>
      <c r="UL6" s="53">
        <v>45862</v>
      </c>
      <c r="UM6" s="53">
        <v>45863</v>
      </c>
      <c r="UN6" s="53">
        <v>45864</v>
      </c>
      <c r="UO6" s="53">
        <v>45865</v>
      </c>
      <c r="UP6" s="53">
        <v>45866</v>
      </c>
      <c r="UQ6" s="53">
        <v>45867</v>
      </c>
      <c r="UR6" s="53">
        <v>45868</v>
      </c>
      <c r="US6" s="53">
        <v>45869</v>
      </c>
      <c r="UT6" s="53">
        <v>45870</v>
      </c>
      <c r="UU6" s="53">
        <v>45871</v>
      </c>
      <c r="UV6" s="53">
        <v>45872</v>
      </c>
      <c r="UW6" s="53">
        <v>45873</v>
      </c>
      <c r="UX6" s="53">
        <v>45874</v>
      </c>
      <c r="UY6" s="53">
        <v>45875</v>
      </c>
      <c r="UZ6" s="53">
        <v>45876</v>
      </c>
      <c r="VA6" s="53">
        <v>45877</v>
      </c>
      <c r="VB6" s="53">
        <v>45878</v>
      </c>
      <c r="VC6" s="53">
        <v>45879</v>
      </c>
      <c r="VD6" s="53">
        <v>45880</v>
      </c>
      <c r="VE6" s="53">
        <v>45881</v>
      </c>
      <c r="VF6" s="53">
        <v>45882</v>
      </c>
      <c r="VG6" s="53">
        <v>45883</v>
      </c>
      <c r="VH6" s="53">
        <v>45884</v>
      </c>
      <c r="VI6" s="53">
        <v>45885</v>
      </c>
      <c r="VJ6" s="53">
        <v>45886</v>
      </c>
      <c r="VK6" s="53">
        <v>45887</v>
      </c>
      <c r="VL6" s="53">
        <v>45888</v>
      </c>
      <c r="VM6" s="53">
        <v>45889</v>
      </c>
      <c r="VN6" s="53">
        <v>45890</v>
      </c>
      <c r="VO6" s="53">
        <v>45891</v>
      </c>
      <c r="VP6" s="53">
        <v>45892</v>
      </c>
      <c r="VQ6" s="53">
        <v>45893</v>
      </c>
      <c r="VR6" s="53">
        <v>45894</v>
      </c>
      <c r="VS6" s="53">
        <v>45895</v>
      </c>
      <c r="VT6" s="53">
        <v>45896</v>
      </c>
      <c r="VU6" s="53">
        <v>45897</v>
      </c>
      <c r="VV6" s="53">
        <v>45898</v>
      </c>
      <c r="VW6" s="53">
        <v>45899</v>
      </c>
      <c r="VX6" s="53">
        <v>45900</v>
      </c>
      <c r="VY6" s="53">
        <v>45901</v>
      </c>
      <c r="VZ6" s="53">
        <v>45902</v>
      </c>
      <c r="WA6" s="53">
        <v>45903</v>
      </c>
      <c r="WB6" s="53">
        <v>45904</v>
      </c>
      <c r="WC6" s="53">
        <v>45905</v>
      </c>
      <c r="WD6" s="53">
        <v>45906</v>
      </c>
      <c r="WE6" s="53">
        <v>45907</v>
      </c>
      <c r="WF6" s="53">
        <v>45908</v>
      </c>
      <c r="WG6" s="53">
        <v>45909</v>
      </c>
      <c r="WH6" s="53">
        <v>45910</v>
      </c>
      <c r="WI6" s="53">
        <v>45911</v>
      </c>
      <c r="WJ6" s="53">
        <v>45912</v>
      </c>
      <c r="WK6" s="53">
        <v>45913</v>
      </c>
      <c r="WL6" s="53">
        <v>45914</v>
      </c>
      <c r="WM6" s="53">
        <v>45915</v>
      </c>
      <c r="WN6" s="53">
        <v>45916</v>
      </c>
      <c r="WO6" s="53">
        <v>45917</v>
      </c>
      <c r="WP6" s="53">
        <v>45918</v>
      </c>
      <c r="WQ6" s="53">
        <v>45919</v>
      </c>
      <c r="WR6" s="53">
        <v>45920</v>
      </c>
      <c r="WS6" s="53">
        <v>45921</v>
      </c>
      <c r="WT6" s="53">
        <v>45922</v>
      </c>
      <c r="WU6" s="53">
        <v>45923</v>
      </c>
      <c r="WV6" s="53">
        <v>45924</v>
      </c>
      <c r="WW6" s="53">
        <v>45925</v>
      </c>
      <c r="WX6" s="53">
        <v>45926</v>
      </c>
      <c r="WY6" s="53">
        <v>45927</v>
      </c>
      <c r="WZ6" s="53">
        <v>45928</v>
      </c>
      <c r="XA6" s="53">
        <v>45929</v>
      </c>
      <c r="XB6" s="53">
        <v>45930</v>
      </c>
      <c r="XC6" s="53">
        <v>45931</v>
      </c>
      <c r="XD6" s="53">
        <v>45932</v>
      </c>
      <c r="XE6" s="53">
        <v>45933</v>
      </c>
      <c r="XF6" s="53">
        <v>45934</v>
      </c>
      <c r="XG6" s="53">
        <v>45935</v>
      </c>
      <c r="XH6" s="53">
        <v>45936</v>
      </c>
      <c r="XI6" s="53">
        <v>45937</v>
      </c>
      <c r="XJ6" s="53">
        <v>45938</v>
      </c>
      <c r="XK6" s="53">
        <v>45939</v>
      </c>
      <c r="XL6" s="53">
        <v>45940</v>
      </c>
      <c r="XM6" s="53">
        <v>45941</v>
      </c>
      <c r="XN6" s="53">
        <v>45942</v>
      </c>
      <c r="XO6" s="53">
        <v>45943</v>
      </c>
      <c r="XP6" s="53">
        <v>45944</v>
      </c>
      <c r="XQ6" s="53">
        <v>45945</v>
      </c>
      <c r="XR6" s="53">
        <v>45946</v>
      </c>
      <c r="XS6" s="53">
        <v>45947</v>
      </c>
      <c r="XT6" s="53">
        <v>45948</v>
      </c>
      <c r="XU6" s="53">
        <v>45949</v>
      </c>
      <c r="XV6" s="53">
        <v>45950</v>
      </c>
      <c r="XW6" s="53">
        <v>45951</v>
      </c>
      <c r="XX6" s="53">
        <v>45952</v>
      </c>
      <c r="XY6" s="53">
        <v>45953</v>
      </c>
      <c r="XZ6" s="53">
        <v>45954</v>
      </c>
      <c r="YA6" s="53">
        <v>45955</v>
      </c>
      <c r="YB6" s="53">
        <v>45956</v>
      </c>
      <c r="YC6" s="53">
        <v>45957</v>
      </c>
      <c r="YD6" s="53">
        <v>45958</v>
      </c>
      <c r="YE6" s="53">
        <v>45959</v>
      </c>
      <c r="YF6" s="53">
        <v>45960</v>
      </c>
      <c r="YG6" s="53">
        <v>45961</v>
      </c>
      <c r="YH6" s="53">
        <v>45962</v>
      </c>
      <c r="YI6" s="53">
        <v>45963</v>
      </c>
      <c r="YJ6" s="53">
        <v>45964</v>
      </c>
      <c r="YK6" s="53">
        <v>45965</v>
      </c>
      <c r="YL6" s="53">
        <v>45966</v>
      </c>
      <c r="YM6" s="53">
        <v>45967</v>
      </c>
      <c r="YN6" s="53">
        <v>45968</v>
      </c>
      <c r="YO6" s="53">
        <v>45969</v>
      </c>
      <c r="YP6" s="53">
        <v>45970</v>
      </c>
      <c r="YQ6" s="53">
        <v>45971</v>
      </c>
      <c r="YR6" s="53">
        <v>45972</v>
      </c>
      <c r="YS6" s="53">
        <v>45973</v>
      </c>
      <c r="YT6" s="53">
        <v>45974</v>
      </c>
      <c r="YU6" s="53">
        <v>45975</v>
      </c>
      <c r="YV6" s="53">
        <v>45976</v>
      </c>
      <c r="YW6" s="53">
        <v>45977</v>
      </c>
      <c r="YX6" s="53">
        <v>45978</v>
      </c>
      <c r="YY6" s="53">
        <v>45979</v>
      </c>
      <c r="YZ6" s="53">
        <v>45980</v>
      </c>
      <c r="ZA6" s="53">
        <v>45981</v>
      </c>
      <c r="ZB6" s="53">
        <v>45982</v>
      </c>
      <c r="ZC6" s="53">
        <v>45983</v>
      </c>
      <c r="ZD6" s="53">
        <v>45984</v>
      </c>
      <c r="ZE6" s="53">
        <v>45985</v>
      </c>
      <c r="ZF6" s="53">
        <v>45986</v>
      </c>
      <c r="ZG6" s="53">
        <v>45987</v>
      </c>
      <c r="ZH6" s="53">
        <v>45988</v>
      </c>
      <c r="ZI6" s="53">
        <v>45989</v>
      </c>
      <c r="ZJ6" s="53">
        <v>45990</v>
      </c>
      <c r="ZK6" s="53">
        <v>45991</v>
      </c>
      <c r="ZL6" s="53">
        <v>45992</v>
      </c>
      <c r="ZM6" s="53">
        <v>45993</v>
      </c>
      <c r="ZN6" s="53">
        <v>45994</v>
      </c>
      <c r="ZO6" s="53">
        <v>45995</v>
      </c>
      <c r="ZP6" s="53">
        <v>45996</v>
      </c>
      <c r="ZQ6" s="53">
        <v>45997</v>
      </c>
      <c r="ZR6" s="53">
        <v>45998</v>
      </c>
      <c r="ZS6" s="53">
        <v>45999</v>
      </c>
      <c r="ZT6" s="53">
        <v>46000</v>
      </c>
      <c r="ZU6" s="53">
        <v>46001</v>
      </c>
      <c r="ZV6" s="53">
        <v>46002</v>
      </c>
      <c r="ZW6" s="53">
        <v>46003</v>
      </c>
      <c r="ZX6" s="53">
        <v>46004</v>
      </c>
      <c r="ZY6" s="53">
        <v>46005</v>
      </c>
      <c r="ZZ6" s="53">
        <v>46006</v>
      </c>
      <c r="AAA6" s="53">
        <v>46007</v>
      </c>
      <c r="AAB6" s="53">
        <v>46008</v>
      </c>
      <c r="AAC6" s="53">
        <v>46009</v>
      </c>
      <c r="AAD6" s="53">
        <v>46010</v>
      </c>
      <c r="AAE6" s="53">
        <v>46011</v>
      </c>
      <c r="AAF6" s="53">
        <v>46012</v>
      </c>
      <c r="AAG6" s="53">
        <v>46013</v>
      </c>
      <c r="AAH6" s="53">
        <v>46014</v>
      </c>
      <c r="AAI6" s="53">
        <v>46015</v>
      </c>
      <c r="AAJ6" s="53">
        <v>46016</v>
      </c>
      <c r="AAK6" s="53">
        <v>46017</v>
      </c>
      <c r="AAL6" s="53">
        <v>46018</v>
      </c>
      <c r="AAM6" s="53">
        <v>46019</v>
      </c>
      <c r="AAN6" s="53">
        <v>46020</v>
      </c>
      <c r="AAO6" s="53">
        <v>46021</v>
      </c>
      <c r="AAP6" s="53">
        <v>46022</v>
      </c>
      <c r="AAQ6" s="53">
        <v>46023</v>
      </c>
      <c r="AAR6" s="53">
        <v>46024</v>
      </c>
      <c r="AAS6" s="53">
        <v>46025</v>
      </c>
      <c r="AAT6" s="53">
        <v>46026</v>
      </c>
      <c r="AAU6" s="53">
        <v>46027</v>
      </c>
      <c r="AAV6" s="53">
        <v>46028</v>
      </c>
      <c r="AAW6" s="53">
        <v>46029</v>
      </c>
      <c r="AAX6" s="53">
        <v>46030</v>
      </c>
      <c r="AAY6" s="53">
        <v>46031</v>
      </c>
      <c r="AAZ6" s="53">
        <v>46032</v>
      </c>
      <c r="ABA6" s="53">
        <v>46033</v>
      </c>
      <c r="ABB6" s="53">
        <v>46034</v>
      </c>
      <c r="ABC6" s="53">
        <v>46035</v>
      </c>
      <c r="ABD6" s="53">
        <v>46036</v>
      </c>
      <c r="ABE6" s="53">
        <v>46037</v>
      </c>
      <c r="ABF6" s="53">
        <v>46038</v>
      </c>
      <c r="ABG6" s="53">
        <v>46039</v>
      </c>
      <c r="ABH6" s="53">
        <v>46040</v>
      </c>
      <c r="ABI6" s="53">
        <v>46041</v>
      </c>
      <c r="ABJ6" s="53">
        <v>46042</v>
      </c>
      <c r="ABK6" s="53">
        <v>46043</v>
      </c>
      <c r="ABL6" s="53">
        <v>46044</v>
      </c>
      <c r="ABM6" s="53">
        <v>46045</v>
      </c>
      <c r="ABN6" s="53">
        <v>46046</v>
      </c>
      <c r="ABO6" s="53">
        <v>46047</v>
      </c>
      <c r="ABP6" s="53">
        <v>46048</v>
      </c>
      <c r="ABQ6" s="53">
        <v>46049</v>
      </c>
      <c r="ABR6" s="53">
        <v>46050</v>
      </c>
      <c r="ABS6" s="53">
        <v>46051</v>
      </c>
      <c r="ABT6" s="53">
        <v>46052</v>
      </c>
      <c r="ABU6" s="53">
        <v>46053</v>
      </c>
      <c r="ABV6" s="53">
        <v>46054</v>
      </c>
      <c r="ABW6" s="53">
        <v>46055</v>
      </c>
      <c r="ABX6" s="53">
        <v>46056</v>
      </c>
      <c r="ABY6" s="53">
        <v>46057</v>
      </c>
      <c r="ABZ6" s="53">
        <v>46058</v>
      </c>
      <c r="ACA6" s="53">
        <v>46059</v>
      </c>
      <c r="ACB6" s="53">
        <v>46060</v>
      </c>
      <c r="ACC6" s="53">
        <v>46061</v>
      </c>
      <c r="ACD6" s="53">
        <v>46062</v>
      </c>
      <c r="ACE6" s="53">
        <v>46063</v>
      </c>
      <c r="ACF6" s="53">
        <v>46064</v>
      </c>
      <c r="ACG6" s="53">
        <v>46065</v>
      </c>
      <c r="ACH6" s="53">
        <v>46066</v>
      </c>
      <c r="ACI6" s="53">
        <v>46067</v>
      </c>
      <c r="ACJ6" s="53">
        <v>46068</v>
      </c>
      <c r="ACK6" s="53">
        <v>46069</v>
      </c>
      <c r="ACL6" s="53">
        <v>46070</v>
      </c>
      <c r="ACM6" s="53">
        <v>46071</v>
      </c>
      <c r="ACN6" s="53">
        <v>46072</v>
      </c>
      <c r="ACO6" s="53">
        <v>46073</v>
      </c>
      <c r="ACP6" s="53">
        <v>46074</v>
      </c>
      <c r="ACQ6" s="53">
        <v>46075</v>
      </c>
      <c r="ACR6" s="53">
        <v>46076</v>
      </c>
      <c r="ACS6" s="53">
        <v>46077</v>
      </c>
      <c r="ACT6" s="53">
        <v>46078</v>
      </c>
      <c r="ACU6" s="53">
        <v>46079</v>
      </c>
      <c r="ACV6" s="53">
        <v>46080</v>
      </c>
      <c r="ACW6" s="53">
        <v>46081</v>
      </c>
      <c r="ACX6" s="53">
        <v>46082</v>
      </c>
      <c r="ACY6" s="53">
        <v>46083</v>
      </c>
      <c r="ACZ6" s="53">
        <v>46084</v>
      </c>
      <c r="ADA6" s="53">
        <v>46085</v>
      </c>
      <c r="ADB6" s="53">
        <v>46086</v>
      </c>
      <c r="ADC6" s="53">
        <v>46087</v>
      </c>
      <c r="ADD6" s="53">
        <v>46088</v>
      </c>
      <c r="ADE6" s="53">
        <v>46089</v>
      </c>
      <c r="ADF6" s="53">
        <v>46090</v>
      </c>
      <c r="ADG6" s="53">
        <v>46091</v>
      </c>
      <c r="ADH6" s="53">
        <v>46092</v>
      </c>
      <c r="ADI6" s="53">
        <v>46093</v>
      </c>
      <c r="ADJ6" s="53">
        <v>46094</v>
      </c>
      <c r="ADK6" s="53">
        <v>46095</v>
      </c>
      <c r="ADL6" s="53">
        <v>46096</v>
      </c>
      <c r="ADM6" s="53">
        <v>46097</v>
      </c>
      <c r="ADN6" s="53">
        <v>46098</v>
      </c>
      <c r="ADO6" s="53">
        <v>46099</v>
      </c>
      <c r="ADP6" s="53">
        <v>46100</v>
      </c>
      <c r="ADQ6" s="53">
        <v>46101</v>
      </c>
    </row>
    <row r="7" spans="1:797" x14ac:dyDescent="0.35">
      <c r="B7"/>
      <c r="I7" s="68" t="s">
        <v>173</v>
      </c>
      <c r="J7" s="68">
        <v>67.67</v>
      </c>
      <c r="K7" s="68">
        <v>68.67</v>
      </c>
      <c r="L7" s="68">
        <v>70.75</v>
      </c>
      <c r="M7" s="68">
        <v>70.62</v>
      </c>
      <c r="N7" s="68">
        <v>70.62</v>
      </c>
      <c r="O7" s="68">
        <v>70.62</v>
      </c>
      <c r="P7" s="68">
        <v>70.53</v>
      </c>
      <c r="Q7" s="68">
        <v>70.67</v>
      </c>
      <c r="R7" s="68">
        <v>71.08</v>
      </c>
      <c r="S7" s="68">
        <v>73.62</v>
      </c>
      <c r="T7" s="68">
        <v>73.45</v>
      </c>
      <c r="U7" s="68">
        <v>73.45</v>
      </c>
      <c r="V7" s="68">
        <v>73.45</v>
      </c>
      <c r="W7" s="68">
        <v>73.349999999999994</v>
      </c>
      <c r="X7" s="68">
        <v>73.349999999999994</v>
      </c>
      <c r="Y7" s="68">
        <v>73</v>
      </c>
      <c r="Z7" s="68">
        <v>72.569999999999993</v>
      </c>
      <c r="AA7" s="68">
        <v>72.61</v>
      </c>
      <c r="AB7" s="68">
        <v>72.61</v>
      </c>
      <c r="AC7" s="68">
        <v>72.61</v>
      </c>
      <c r="AD7" s="68">
        <v>72.13</v>
      </c>
      <c r="AE7" s="68">
        <v>72.260000000000005</v>
      </c>
      <c r="AF7" s="68">
        <v>71.75</v>
      </c>
      <c r="AG7" s="68">
        <v>71.05</v>
      </c>
      <c r="AH7" s="68">
        <v>70.33</v>
      </c>
      <c r="AI7" s="68">
        <v>70.33</v>
      </c>
      <c r="AJ7" s="68">
        <v>70.33</v>
      </c>
      <c r="AK7" s="68">
        <v>68.75</v>
      </c>
      <c r="AL7" s="68">
        <v>68.58</v>
      </c>
      <c r="AM7" s="68">
        <v>69</v>
      </c>
      <c r="AN7" s="68">
        <v>66.67</v>
      </c>
      <c r="AO7" s="68">
        <v>66.67</v>
      </c>
      <c r="AP7" s="68">
        <v>66.67</v>
      </c>
      <c r="AQ7" s="68">
        <v>66.67</v>
      </c>
      <c r="AR7" s="68">
        <v>66.33</v>
      </c>
      <c r="AS7" s="68">
        <v>66.8</v>
      </c>
      <c r="AT7" s="68">
        <v>66.58</v>
      </c>
      <c r="AU7" s="68">
        <v>66.38</v>
      </c>
      <c r="AV7" s="68">
        <v>66.25</v>
      </c>
      <c r="AW7" s="68">
        <v>66.25</v>
      </c>
      <c r="AX7" s="68">
        <v>66.25</v>
      </c>
      <c r="AY7" s="68">
        <v>66.58</v>
      </c>
      <c r="AZ7" s="68">
        <v>65.680000000000007</v>
      </c>
      <c r="BA7" s="68">
        <v>66.42</v>
      </c>
      <c r="BB7" s="68">
        <v>68.23</v>
      </c>
      <c r="BC7" s="68">
        <v>68.5</v>
      </c>
      <c r="BD7" s="68">
        <v>68.5</v>
      </c>
      <c r="BE7" s="68">
        <v>68.5</v>
      </c>
      <c r="BF7" s="68">
        <v>69.5</v>
      </c>
      <c r="BG7" s="68">
        <v>68.55</v>
      </c>
      <c r="BH7" s="68">
        <v>68.5</v>
      </c>
      <c r="BI7" s="68">
        <v>66.52</v>
      </c>
      <c r="BJ7" s="68">
        <v>66.17</v>
      </c>
      <c r="BK7" s="68">
        <v>66.17</v>
      </c>
      <c r="BL7" s="68">
        <v>66.17</v>
      </c>
      <c r="BM7" s="68">
        <v>65.17</v>
      </c>
      <c r="BN7" s="68">
        <v>65.069999999999993</v>
      </c>
      <c r="BO7" s="68">
        <v>64.930000000000007</v>
      </c>
      <c r="BP7" s="68">
        <v>52</v>
      </c>
      <c r="BQ7" s="68">
        <v>54.08</v>
      </c>
      <c r="BR7" s="68">
        <v>54.08</v>
      </c>
      <c r="BS7" s="68">
        <v>54.08</v>
      </c>
      <c r="BT7" s="68">
        <v>54.95</v>
      </c>
      <c r="BU7" s="68">
        <v>54.8</v>
      </c>
      <c r="BV7" s="68">
        <v>55.5</v>
      </c>
      <c r="BW7" s="68">
        <v>55.67</v>
      </c>
      <c r="BX7" s="68">
        <v>55.67</v>
      </c>
      <c r="BY7" s="68">
        <v>55.67</v>
      </c>
      <c r="BZ7" s="68">
        <v>55.67</v>
      </c>
      <c r="CA7" s="68">
        <v>55.67</v>
      </c>
      <c r="CB7" s="68">
        <v>57.17</v>
      </c>
      <c r="CC7" s="68">
        <v>58.33</v>
      </c>
      <c r="CD7" s="68">
        <v>58.98</v>
      </c>
      <c r="CE7" s="68">
        <v>58.98</v>
      </c>
      <c r="CF7" s="68">
        <v>58.98</v>
      </c>
      <c r="CG7" s="68">
        <v>58.98</v>
      </c>
      <c r="CH7" s="68">
        <v>58.69</v>
      </c>
      <c r="CI7" s="68">
        <v>55.33</v>
      </c>
      <c r="CJ7" s="68">
        <v>54.34</v>
      </c>
      <c r="CK7" s="68">
        <v>53.67</v>
      </c>
      <c r="CL7" s="68">
        <v>53.02</v>
      </c>
      <c r="CM7" s="68">
        <v>53.02</v>
      </c>
      <c r="CN7" s="68">
        <v>53.02</v>
      </c>
      <c r="CO7" s="68">
        <v>54.67</v>
      </c>
      <c r="CP7" s="68">
        <v>53.79</v>
      </c>
      <c r="CQ7" s="68">
        <v>52.83</v>
      </c>
      <c r="CR7" s="68">
        <v>53.42</v>
      </c>
      <c r="CS7" s="68">
        <v>53.82</v>
      </c>
      <c r="CT7" s="68">
        <v>53.82</v>
      </c>
      <c r="CU7" s="68">
        <v>53.82</v>
      </c>
      <c r="CV7" s="68">
        <v>54.58</v>
      </c>
      <c r="CW7" s="68">
        <v>55.17</v>
      </c>
      <c r="CX7" s="68">
        <v>55.83</v>
      </c>
      <c r="CY7" s="68">
        <v>55.83</v>
      </c>
      <c r="CZ7" s="68">
        <v>55.63</v>
      </c>
      <c r="DA7" s="68">
        <v>55.63</v>
      </c>
      <c r="DB7" s="68">
        <v>55.63</v>
      </c>
      <c r="DC7" s="68">
        <v>55.5</v>
      </c>
      <c r="DD7" s="68">
        <v>55</v>
      </c>
      <c r="DE7" s="68">
        <v>54.92</v>
      </c>
      <c r="DF7" s="68">
        <v>55.17</v>
      </c>
      <c r="DG7" s="68">
        <v>54.38</v>
      </c>
      <c r="DH7" s="68">
        <v>54.38</v>
      </c>
      <c r="DI7" s="68">
        <v>54.38</v>
      </c>
      <c r="DJ7" s="68">
        <v>54.3</v>
      </c>
      <c r="DK7" s="68">
        <v>54.73</v>
      </c>
      <c r="DL7" s="68">
        <v>54.71</v>
      </c>
      <c r="DM7" s="68">
        <v>54.71</v>
      </c>
      <c r="DN7" s="68">
        <v>54.58</v>
      </c>
      <c r="DO7" s="68">
        <v>54.58</v>
      </c>
      <c r="DP7" s="68">
        <v>54.58</v>
      </c>
      <c r="DQ7" s="68">
        <v>54.63</v>
      </c>
      <c r="DR7" s="68">
        <v>54.67</v>
      </c>
      <c r="DS7" s="68">
        <v>53.92</v>
      </c>
      <c r="DT7" s="68">
        <v>53.83</v>
      </c>
      <c r="DU7" s="68">
        <v>50.67</v>
      </c>
      <c r="DV7" s="68">
        <v>50.67</v>
      </c>
      <c r="DW7" s="68">
        <v>50.67</v>
      </c>
      <c r="DX7" s="68">
        <v>45.33</v>
      </c>
      <c r="DY7" s="68">
        <v>47.5</v>
      </c>
      <c r="DZ7" s="68">
        <v>46.17</v>
      </c>
      <c r="EA7" s="68">
        <v>45.33</v>
      </c>
      <c r="EB7" s="68">
        <v>45</v>
      </c>
      <c r="EC7" s="68">
        <v>45</v>
      </c>
      <c r="ED7" s="68">
        <v>45</v>
      </c>
      <c r="EE7" s="68">
        <v>44.38</v>
      </c>
      <c r="EF7" s="68">
        <v>45.08</v>
      </c>
      <c r="EG7" s="68">
        <v>47.17</v>
      </c>
      <c r="EH7" s="68">
        <v>48.17</v>
      </c>
      <c r="EI7" s="68">
        <v>48.67</v>
      </c>
      <c r="EJ7" s="68">
        <v>48.67</v>
      </c>
      <c r="EK7" s="68">
        <v>48.67</v>
      </c>
      <c r="EL7" s="68">
        <v>48.67</v>
      </c>
      <c r="EM7" s="68">
        <v>54.08</v>
      </c>
      <c r="EN7" s="68">
        <v>55.5</v>
      </c>
      <c r="EO7" s="68">
        <v>54</v>
      </c>
      <c r="EP7" s="68">
        <v>53.25</v>
      </c>
      <c r="EQ7" s="68">
        <v>53.25</v>
      </c>
      <c r="ER7" s="68">
        <v>53.25</v>
      </c>
      <c r="ES7" s="68">
        <v>52.67</v>
      </c>
      <c r="ET7" s="68">
        <v>51.5</v>
      </c>
      <c r="EU7" s="68">
        <v>52.25</v>
      </c>
      <c r="EV7" s="68">
        <v>52.25</v>
      </c>
      <c r="EW7" s="68">
        <v>50.33</v>
      </c>
      <c r="EX7" s="68">
        <v>50.33</v>
      </c>
      <c r="EY7" s="68">
        <v>50.33</v>
      </c>
      <c r="EZ7" s="68">
        <v>49.75</v>
      </c>
      <c r="FA7" s="68">
        <v>48.58</v>
      </c>
      <c r="FB7" s="68">
        <v>47.92</v>
      </c>
      <c r="FC7" s="68">
        <v>48.08</v>
      </c>
      <c r="FD7" s="68">
        <v>50.58</v>
      </c>
      <c r="FE7" s="68">
        <v>50.58</v>
      </c>
      <c r="FF7" s="68">
        <v>50.58</v>
      </c>
      <c r="FG7" s="68">
        <v>50.42</v>
      </c>
      <c r="FH7" s="68">
        <v>50.52</v>
      </c>
      <c r="FI7" s="68">
        <v>50.38</v>
      </c>
      <c r="FJ7" s="68">
        <v>50.25</v>
      </c>
      <c r="FK7" s="68">
        <v>50.25</v>
      </c>
      <c r="FL7" s="68">
        <v>50.25</v>
      </c>
      <c r="FM7" s="68">
        <v>50.25</v>
      </c>
      <c r="FN7" s="68">
        <v>51.08</v>
      </c>
      <c r="FO7" s="68">
        <v>50.42</v>
      </c>
      <c r="FP7" s="68">
        <v>51.08</v>
      </c>
      <c r="FQ7" s="68">
        <v>51.83</v>
      </c>
      <c r="FR7" s="68">
        <v>51.58</v>
      </c>
      <c r="FS7" s="68">
        <v>51.58</v>
      </c>
      <c r="FT7" s="68">
        <v>51.58</v>
      </c>
      <c r="FU7" s="68">
        <v>52.25</v>
      </c>
      <c r="FV7" s="68">
        <v>52.63</v>
      </c>
      <c r="FW7" s="68">
        <v>53.07</v>
      </c>
      <c r="FX7" s="68">
        <v>53.21</v>
      </c>
      <c r="FY7" s="68">
        <v>52.79</v>
      </c>
      <c r="FZ7" s="68">
        <v>52.79</v>
      </c>
      <c r="GA7" s="68">
        <v>52.79</v>
      </c>
      <c r="GB7" s="68">
        <v>53.67</v>
      </c>
      <c r="GC7" s="68">
        <v>54.25</v>
      </c>
      <c r="GD7" s="68">
        <v>54.5</v>
      </c>
      <c r="GE7" s="68">
        <v>53.58</v>
      </c>
      <c r="GF7" s="68">
        <v>53.08</v>
      </c>
      <c r="GG7" s="68">
        <v>53.08</v>
      </c>
      <c r="GH7" s="68">
        <v>53.08</v>
      </c>
      <c r="GI7" s="68">
        <v>52.3</v>
      </c>
      <c r="GJ7" s="68">
        <v>51.3</v>
      </c>
      <c r="GK7" s="68">
        <v>51</v>
      </c>
      <c r="GL7" s="68">
        <v>50.58</v>
      </c>
      <c r="GM7" s="68">
        <v>50.83</v>
      </c>
      <c r="GN7" s="68">
        <v>50.83</v>
      </c>
      <c r="GO7" s="68">
        <v>50.83</v>
      </c>
      <c r="GP7" s="68">
        <v>51</v>
      </c>
      <c r="GQ7" s="68">
        <v>52.17</v>
      </c>
      <c r="GR7" s="68">
        <v>52</v>
      </c>
      <c r="GS7" s="68">
        <v>52.42</v>
      </c>
      <c r="GT7" s="68">
        <v>53.42</v>
      </c>
      <c r="GU7" s="68">
        <v>53.42</v>
      </c>
      <c r="GV7" s="68">
        <v>53.42</v>
      </c>
      <c r="GW7" s="68">
        <v>54.33</v>
      </c>
      <c r="GX7" s="68">
        <v>53.38</v>
      </c>
      <c r="GY7" s="68">
        <v>53.67</v>
      </c>
      <c r="GZ7" s="68">
        <v>53.45</v>
      </c>
      <c r="HA7" s="68">
        <v>53.9</v>
      </c>
      <c r="HB7" s="68">
        <v>53.9</v>
      </c>
      <c r="HC7" s="68">
        <v>53.9</v>
      </c>
      <c r="HD7" s="68">
        <v>53.8</v>
      </c>
      <c r="HE7" s="68">
        <v>54</v>
      </c>
      <c r="HF7" s="68">
        <v>53.42</v>
      </c>
      <c r="HG7" s="68">
        <v>53.17</v>
      </c>
      <c r="HH7" s="68">
        <v>53.33</v>
      </c>
      <c r="HI7" s="68">
        <v>53.33</v>
      </c>
      <c r="HJ7" s="68">
        <v>53.33</v>
      </c>
      <c r="HK7" s="68">
        <v>55.58</v>
      </c>
      <c r="HL7" s="68">
        <v>60.08</v>
      </c>
      <c r="HM7" s="68">
        <v>60.03</v>
      </c>
      <c r="HN7" s="68">
        <v>60.08</v>
      </c>
      <c r="HO7" s="68">
        <v>60.29</v>
      </c>
      <c r="HP7" s="68">
        <v>60.29</v>
      </c>
      <c r="HQ7" s="68">
        <v>60.29</v>
      </c>
      <c r="HR7" s="68">
        <v>61</v>
      </c>
      <c r="HS7" s="68">
        <v>60.92</v>
      </c>
      <c r="HT7" s="68">
        <v>61.21</v>
      </c>
      <c r="HU7" s="68">
        <v>61.33</v>
      </c>
      <c r="HV7" s="68">
        <v>62</v>
      </c>
      <c r="HW7" s="68">
        <v>62</v>
      </c>
      <c r="HX7" s="68">
        <v>62</v>
      </c>
      <c r="HY7" s="68">
        <v>62.08</v>
      </c>
      <c r="HZ7" s="68">
        <v>61.25</v>
      </c>
      <c r="IA7" s="68">
        <v>61.75</v>
      </c>
      <c r="IB7" s="68">
        <v>61.83</v>
      </c>
      <c r="IC7" s="68">
        <v>61.25</v>
      </c>
      <c r="ID7" s="68">
        <v>61.25</v>
      </c>
      <c r="IE7" s="68">
        <v>61.25</v>
      </c>
      <c r="IF7" s="68">
        <v>61.72</v>
      </c>
      <c r="IG7" s="68">
        <v>61.83</v>
      </c>
      <c r="IH7" s="68">
        <v>61.8</v>
      </c>
      <c r="II7" s="68">
        <v>61.49</v>
      </c>
      <c r="IJ7" s="68">
        <v>61.5</v>
      </c>
      <c r="IK7" s="68">
        <v>61.5</v>
      </c>
      <c r="IL7" s="68">
        <v>61.5</v>
      </c>
      <c r="IM7" s="68">
        <v>61.33</v>
      </c>
      <c r="IN7" s="68">
        <v>61.18</v>
      </c>
      <c r="IO7" s="68">
        <v>61.13</v>
      </c>
      <c r="IP7" s="68">
        <v>61.5</v>
      </c>
      <c r="IQ7" s="68">
        <v>61.92</v>
      </c>
      <c r="IR7" s="68">
        <v>61.92</v>
      </c>
      <c r="IS7" s="68">
        <v>61.92</v>
      </c>
      <c r="IT7" s="68">
        <v>61.45</v>
      </c>
      <c r="IU7" s="68">
        <v>61.78</v>
      </c>
      <c r="IV7" s="68">
        <v>61.93</v>
      </c>
      <c r="IW7" s="68">
        <v>62.23</v>
      </c>
      <c r="IX7" s="68">
        <v>62.4</v>
      </c>
      <c r="IY7" s="68">
        <v>62.4</v>
      </c>
      <c r="IZ7" s="68">
        <v>62.4</v>
      </c>
      <c r="JA7" s="68">
        <v>62.17</v>
      </c>
      <c r="JB7" s="68">
        <v>62.43</v>
      </c>
      <c r="JC7" s="68">
        <v>62.84</v>
      </c>
      <c r="JD7" s="68">
        <v>63.1</v>
      </c>
      <c r="JE7" s="68">
        <v>63.15</v>
      </c>
      <c r="JF7" s="68">
        <v>63.15</v>
      </c>
      <c r="JG7" s="68">
        <v>63.15</v>
      </c>
      <c r="JH7" s="68">
        <v>62.78</v>
      </c>
      <c r="JI7" s="68">
        <v>62.49</v>
      </c>
      <c r="JJ7" s="68">
        <v>62.48</v>
      </c>
      <c r="JK7" s="68">
        <v>62.63</v>
      </c>
      <c r="JL7" s="68">
        <v>62.96</v>
      </c>
      <c r="JM7" s="68">
        <v>62.96</v>
      </c>
      <c r="JN7" s="68">
        <v>62.96</v>
      </c>
      <c r="JO7" s="68">
        <v>62.91</v>
      </c>
      <c r="JP7" s="68">
        <v>62.91</v>
      </c>
      <c r="JQ7" s="68">
        <v>62.71</v>
      </c>
      <c r="JR7" s="68">
        <v>63.13</v>
      </c>
      <c r="JS7" s="68">
        <v>62.91</v>
      </c>
      <c r="JT7" s="68">
        <v>62.91</v>
      </c>
      <c r="JU7" s="68">
        <v>62.91</v>
      </c>
      <c r="JV7" s="68">
        <v>62.82</v>
      </c>
      <c r="JW7" s="68">
        <v>63.04</v>
      </c>
      <c r="JX7" s="68">
        <v>62.9</v>
      </c>
      <c r="JY7" s="68">
        <v>62.93</v>
      </c>
      <c r="JZ7" s="68">
        <v>63.01</v>
      </c>
      <c r="KA7" s="68">
        <v>63.01</v>
      </c>
      <c r="KB7" s="68">
        <v>63.01</v>
      </c>
      <c r="KC7" s="68">
        <v>63.01</v>
      </c>
      <c r="KD7" s="68">
        <v>62.93</v>
      </c>
      <c r="KE7" s="68">
        <v>63.15</v>
      </c>
      <c r="KF7" s="68">
        <v>63.24</v>
      </c>
      <c r="KG7" s="68">
        <v>63.36</v>
      </c>
      <c r="KH7" s="68">
        <v>63.36</v>
      </c>
      <c r="KI7" s="68">
        <v>63.36</v>
      </c>
      <c r="KJ7" s="68">
        <v>63.29</v>
      </c>
      <c r="KK7" s="68">
        <v>63.7</v>
      </c>
      <c r="KL7" s="68">
        <v>63.74</v>
      </c>
      <c r="KM7" s="68">
        <v>63.77</v>
      </c>
      <c r="KN7" s="68">
        <v>63.8</v>
      </c>
      <c r="KO7" s="68">
        <v>63.8</v>
      </c>
      <c r="KP7" s="68">
        <v>63.8</v>
      </c>
      <c r="KQ7" s="68">
        <v>63.76</v>
      </c>
      <c r="KR7" s="68">
        <v>63.75</v>
      </c>
      <c r="KS7" s="68">
        <v>63.87</v>
      </c>
      <c r="KT7" s="68">
        <v>63.78</v>
      </c>
      <c r="KU7" s="68">
        <v>63.84</v>
      </c>
      <c r="KV7" s="68">
        <v>63.84</v>
      </c>
      <c r="KW7" s="68">
        <v>63.84</v>
      </c>
      <c r="KX7" s="68">
        <v>63.85</v>
      </c>
      <c r="KY7" s="68">
        <v>63.87</v>
      </c>
      <c r="KZ7" s="68">
        <v>63.88</v>
      </c>
      <c r="LA7" s="68">
        <v>63.9</v>
      </c>
      <c r="LB7" s="68">
        <v>63.9</v>
      </c>
      <c r="LC7" s="68">
        <v>63.9</v>
      </c>
      <c r="LD7" s="68">
        <v>63.9</v>
      </c>
      <c r="LE7" s="68">
        <v>63.92</v>
      </c>
      <c r="LF7" s="68">
        <v>63.97</v>
      </c>
      <c r="LG7" s="68">
        <v>64.010000000000005</v>
      </c>
      <c r="LH7" s="68">
        <v>64.02</v>
      </c>
      <c r="LI7" s="68">
        <v>64.010000000000005</v>
      </c>
      <c r="LJ7" s="68">
        <v>64.010000000000005</v>
      </c>
      <c r="LK7" s="68">
        <v>64.010000000000005</v>
      </c>
      <c r="LL7" s="68">
        <v>64.03</v>
      </c>
      <c r="LM7" s="68">
        <v>64.03</v>
      </c>
      <c r="LN7" s="68">
        <v>63.97</v>
      </c>
      <c r="LO7" s="68">
        <v>63.12</v>
      </c>
      <c r="LP7" s="68">
        <v>61.97</v>
      </c>
      <c r="LQ7" s="68">
        <v>61.97</v>
      </c>
      <c r="LR7" s="68">
        <v>61.97</v>
      </c>
      <c r="LS7" s="68">
        <v>59.92</v>
      </c>
      <c r="LT7" s="68">
        <v>59.04</v>
      </c>
      <c r="LU7" s="68">
        <v>60</v>
      </c>
      <c r="LV7" s="68">
        <v>62.67</v>
      </c>
      <c r="LW7" s="68">
        <v>62.95</v>
      </c>
      <c r="LX7" s="68">
        <v>62.95</v>
      </c>
      <c r="LY7" s="68">
        <v>62.95</v>
      </c>
      <c r="LZ7" s="68">
        <v>63.1</v>
      </c>
      <c r="MA7" s="68">
        <v>62.04</v>
      </c>
      <c r="MB7" s="68">
        <v>61.08</v>
      </c>
      <c r="MC7" s="68">
        <v>61.36</v>
      </c>
      <c r="MD7" s="68">
        <v>61.6</v>
      </c>
      <c r="ME7" s="68">
        <v>61.6</v>
      </c>
      <c r="MF7" s="68">
        <v>61.6</v>
      </c>
      <c r="MG7" s="68">
        <v>61.67</v>
      </c>
      <c r="MH7" s="68">
        <v>62.33</v>
      </c>
      <c r="MI7" s="68">
        <v>62.33</v>
      </c>
      <c r="MJ7" s="68">
        <v>62.33</v>
      </c>
      <c r="MK7" s="68">
        <v>62.33</v>
      </c>
      <c r="ML7" s="68">
        <v>62.33</v>
      </c>
      <c r="MM7" s="68">
        <v>62.33</v>
      </c>
      <c r="MN7" s="68">
        <v>62.43</v>
      </c>
      <c r="MO7" s="68">
        <v>62.43</v>
      </c>
      <c r="MP7" s="68">
        <v>62.43</v>
      </c>
      <c r="MQ7" s="68">
        <v>62.43</v>
      </c>
      <c r="MR7" s="68">
        <v>63</v>
      </c>
      <c r="MS7" s="68">
        <v>63</v>
      </c>
      <c r="MT7" s="68">
        <v>63</v>
      </c>
      <c r="MU7" s="68">
        <v>63.67</v>
      </c>
      <c r="MV7" s="68">
        <v>63.92</v>
      </c>
      <c r="MW7" s="68">
        <v>62.8</v>
      </c>
      <c r="MX7" s="68">
        <v>62.43</v>
      </c>
      <c r="MY7" s="68">
        <v>62.45</v>
      </c>
      <c r="MZ7" s="68">
        <v>62.45</v>
      </c>
      <c r="NA7" s="68">
        <v>62.45</v>
      </c>
      <c r="NB7" s="68">
        <v>62.98</v>
      </c>
      <c r="NC7" s="68">
        <v>63.88</v>
      </c>
      <c r="ND7" s="68">
        <v>63.51</v>
      </c>
      <c r="NE7" s="68">
        <v>63.7</v>
      </c>
      <c r="NF7" s="68">
        <v>63.62</v>
      </c>
      <c r="NG7" s="68">
        <v>63.62</v>
      </c>
      <c r="NH7" s="68">
        <v>63.62</v>
      </c>
      <c r="NI7" s="68">
        <v>63.58</v>
      </c>
      <c r="NJ7" s="68">
        <v>62.98</v>
      </c>
      <c r="NK7" s="68">
        <v>63.83</v>
      </c>
      <c r="NL7" s="68">
        <v>64.73</v>
      </c>
      <c r="NM7" s="68">
        <v>64.209999999999994</v>
      </c>
      <c r="NN7" s="68">
        <v>64.209999999999994</v>
      </c>
      <c r="NO7" s="68">
        <v>64.209999999999994</v>
      </c>
      <c r="NP7" s="68">
        <v>63.92</v>
      </c>
      <c r="NQ7" s="68">
        <v>63.31</v>
      </c>
      <c r="NR7" s="68">
        <v>63.45</v>
      </c>
      <c r="NS7" s="68">
        <v>63.68</v>
      </c>
      <c r="NT7" s="68">
        <v>63.96</v>
      </c>
      <c r="NU7" s="68">
        <v>63.96</v>
      </c>
      <c r="NV7" s="68">
        <v>63.96</v>
      </c>
      <c r="NW7" s="68">
        <v>63.54</v>
      </c>
      <c r="NX7" s="68">
        <v>63.93</v>
      </c>
      <c r="NY7" s="68">
        <v>63.69</v>
      </c>
      <c r="NZ7" s="68">
        <v>63.69</v>
      </c>
      <c r="OA7" s="68">
        <v>63.45</v>
      </c>
      <c r="OB7" s="68">
        <v>63.45</v>
      </c>
      <c r="OC7" s="68">
        <v>63.45</v>
      </c>
      <c r="OD7" s="68">
        <v>63.13</v>
      </c>
      <c r="OE7" s="68">
        <v>63.17</v>
      </c>
      <c r="OF7" s="68">
        <v>63.23</v>
      </c>
      <c r="OG7" s="68">
        <v>63.1</v>
      </c>
      <c r="OH7" s="68">
        <v>63.13</v>
      </c>
      <c r="OI7" s="68">
        <v>63.13</v>
      </c>
      <c r="OJ7" s="68">
        <v>63.13</v>
      </c>
      <c r="OK7" s="68">
        <v>63.04</v>
      </c>
      <c r="OL7" s="68">
        <v>62.83</v>
      </c>
      <c r="OM7" s="68">
        <v>62.89</v>
      </c>
      <c r="ON7" s="68">
        <v>62.66</v>
      </c>
      <c r="OO7" s="68">
        <v>63.33</v>
      </c>
      <c r="OP7" s="68">
        <v>63.33</v>
      </c>
      <c r="OQ7" s="68">
        <v>63.33</v>
      </c>
      <c r="OR7" s="68">
        <v>63.28</v>
      </c>
      <c r="OS7" s="68">
        <v>63.01</v>
      </c>
      <c r="OT7" s="68">
        <v>63.08</v>
      </c>
      <c r="OU7" s="68">
        <v>63.23</v>
      </c>
      <c r="OV7" s="68">
        <v>63.22</v>
      </c>
      <c r="OW7" s="68">
        <v>63.22</v>
      </c>
      <c r="OX7" s="68">
        <v>63.22</v>
      </c>
      <c r="OY7" s="68">
        <v>63.01</v>
      </c>
      <c r="OZ7" s="68">
        <v>62.75</v>
      </c>
      <c r="PA7" s="68">
        <v>62.55</v>
      </c>
      <c r="PB7" s="68">
        <v>62.2</v>
      </c>
      <c r="PC7" s="68">
        <v>61.83</v>
      </c>
      <c r="PD7" s="68">
        <v>61.83</v>
      </c>
      <c r="PE7" s="68">
        <v>61.83</v>
      </c>
      <c r="PF7" s="68">
        <v>61.71</v>
      </c>
      <c r="PG7" s="68">
        <v>61.82</v>
      </c>
      <c r="PH7" s="68">
        <v>61.63</v>
      </c>
      <c r="PI7" s="68">
        <v>60.83</v>
      </c>
      <c r="PJ7" s="68">
        <v>60.18</v>
      </c>
      <c r="PK7" s="68">
        <v>60.18</v>
      </c>
      <c r="PL7" s="68">
        <v>60.18</v>
      </c>
      <c r="PM7" s="68">
        <v>60.17</v>
      </c>
      <c r="PN7" s="68">
        <v>59.83</v>
      </c>
      <c r="PO7" s="68">
        <v>59.66</v>
      </c>
      <c r="PP7" s="68">
        <v>59.93</v>
      </c>
      <c r="PQ7" s="68">
        <v>59.13</v>
      </c>
      <c r="PR7" s="68">
        <v>59.13</v>
      </c>
      <c r="PS7" s="68">
        <v>59.13</v>
      </c>
      <c r="PT7" s="68">
        <v>57</v>
      </c>
      <c r="PU7" s="68">
        <v>54.67</v>
      </c>
      <c r="PV7" s="68">
        <v>56.58</v>
      </c>
      <c r="PW7" s="68">
        <v>57.25</v>
      </c>
      <c r="PX7" s="68">
        <v>58.38</v>
      </c>
      <c r="PY7" s="68">
        <v>58.38</v>
      </c>
      <c r="PZ7" s="68">
        <v>58.38</v>
      </c>
      <c r="QA7" s="68">
        <v>57.88</v>
      </c>
      <c r="QB7" s="68">
        <v>56.44</v>
      </c>
      <c r="QC7" s="68">
        <v>55.67</v>
      </c>
      <c r="QD7" s="68">
        <v>56.33</v>
      </c>
      <c r="QE7" s="68">
        <v>56</v>
      </c>
      <c r="QF7" s="68">
        <v>56</v>
      </c>
      <c r="QG7" s="68">
        <v>56</v>
      </c>
      <c r="QH7" s="68">
        <v>55.33</v>
      </c>
      <c r="QI7" s="68">
        <v>54.95</v>
      </c>
      <c r="QJ7" s="68">
        <v>54.83</v>
      </c>
      <c r="QK7" s="68">
        <v>54.8</v>
      </c>
      <c r="QL7" s="68">
        <v>54.6</v>
      </c>
      <c r="QM7" s="68">
        <v>54.6</v>
      </c>
      <c r="QN7" s="68">
        <v>54.6</v>
      </c>
      <c r="QO7" s="68">
        <v>54.1</v>
      </c>
      <c r="QP7" s="68">
        <v>50.83</v>
      </c>
      <c r="QQ7" s="68">
        <v>50.17</v>
      </c>
      <c r="QR7" s="68">
        <v>50.42</v>
      </c>
      <c r="QS7" s="68">
        <v>50.42</v>
      </c>
      <c r="QT7" s="68">
        <v>50.42</v>
      </c>
      <c r="QU7" s="68">
        <v>50.42</v>
      </c>
      <c r="QV7" s="68">
        <v>50.42</v>
      </c>
      <c r="QW7" s="68">
        <v>51.83</v>
      </c>
      <c r="QX7" s="68">
        <v>51.5</v>
      </c>
      <c r="QY7" s="68">
        <v>50</v>
      </c>
      <c r="QZ7" s="68">
        <v>50</v>
      </c>
      <c r="RA7" s="68">
        <v>50</v>
      </c>
      <c r="RB7" s="68">
        <v>50</v>
      </c>
      <c r="RC7" s="68">
        <v>48.72</v>
      </c>
      <c r="RD7" s="68">
        <v>48.34</v>
      </c>
      <c r="RE7" s="68">
        <v>49</v>
      </c>
      <c r="RF7" s="68">
        <v>49.67</v>
      </c>
      <c r="RG7" s="68">
        <v>50.08</v>
      </c>
      <c r="RH7" s="68">
        <v>50.08</v>
      </c>
      <c r="RI7" s="68">
        <v>50.08</v>
      </c>
      <c r="RJ7" s="68">
        <v>50.68</v>
      </c>
      <c r="RK7" s="68">
        <v>51.1</v>
      </c>
      <c r="RL7" s="68">
        <v>52.08</v>
      </c>
      <c r="RM7" s="68">
        <v>52.58</v>
      </c>
      <c r="RN7" s="68">
        <v>52.67</v>
      </c>
      <c r="RO7" s="68">
        <v>52.67</v>
      </c>
      <c r="RP7" s="68">
        <v>52.67</v>
      </c>
      <c r="RQ7" s="68">
        <v>52.88</v>
      </c>
      <c r="RR7" s="68">
        <v>53.47</v>
      </c>
      <c r="RS7" s="68">
        <v>54.42</v>
      </c>
      <c r="RT7" s="68">
        <v>55.57</v>
      </c>
      <c r="RU7" s="68">
        <v>55.48</v>
      </c>
      <c r="RV7" s="68">
        <v>55.48</v>
      </c>
      <c r="RW7" s="68">
        <v>55.48</v>
      </c>
      <c r="RX7" s="68">
        <v>55.7</v>
      </c>
      <c r="RY7" s="68">
        <v>54.25</v>
      </c>
      <c r="RZ7" s="68">
        <v>54.7</v>
      </c>
      <c r="SA7" s="68">
        <v>54.49</v>
      </c>
      <c r="SB7" s="68">
        <v>55.17</v>
      </c>
      <c r="SC7" s="68">
        <v>55.17</v>
      </c>
      <c r="SD7" s="68">
        <v>55.17</v>
      </c>
      <c r="SE7" s="68">
        <v>55.22</v>
      </c>
      <c r="SF7" s="68">
        <v>54.52</v>
      </c>
      <c r="SG7" s="68">
        <v>55.17</v>
      </c>
      <c r="SH7" s="68">
        <v>55.25</v>
      </c>
      <c r="SI7" s="68">
        <v>55.48</v>
      </c>
      <c r="SJ7" s="68">
        <v>55.48</v>
      </c>
      <c r="SK7" s="68">
        <v>55.48</v>
      </c>
      <c r="SL7" s="68">
        <v>55.48</v>
      </c>
      <c r="SM7" s="68">
        <v>55.28</v>
      </c>
      <c r="SN7" s="68">
        <v>55.42</v>
      </c>
      <c r="SO7" s="68">
        <v>56.32</v>
      </c>
      <c r="SP7" s="68">
        <v>56</v>
      </c>
      <c r="SQ7" s="68">
        <v>56</v>
      </c>
      <c r="SR7" s="68">
        <v>56</v>
      </c>
      <c r="SS7" s="68">
        <v>56</v>
      </c>
      <c r="ST7" s="68">
        <v>56.98</v>
      </c>
      <c r="SU7" s="68">
        <v>56.71</v>
      </c>
      <c r="SV7" s="68">
        <v>56.94</v>
      </c>
      <c r="SW7" s="68">
        <v>57.05</v>
      </c>
      <c r="SX7" s="68">
        <v>57.05</v>
      </c>
      <c r="SY7" s="68">
        <v>57.05</v>
      </c>
      <c r="SZ7" s="68">
        <v>57.05</v>
      </c>
      <c r="TA7" s="68">
        <v>57.23</v>
      </c>
      <c r="TB7" s="68">
        <v>57.88</v>
      </c>
      <c r="TC7" s="68">
        <v>58.05</v>
      </c>
      <c r="TD7" s="68">
        <v>58.05</v>
      </c>
      <c r="TE7" s="68">
        <v>58.05</v>
      </c>
      <c r="TF7" s="68">
        <v>58.05</v>
      </c>
      <c r="TG7" s="68">
        <v>59.1</v>
      </c>
      <c r="TH7" s="68">
        <v>59.2</v>
      </c>
      <c r="TI7" s="68">
        <v>59.33</v>
      </c>
      <c r="TJ7" s="68">
        <v>59</v>
      </c>
      <c r="TK7" s="68">
        <v>58.92</v>
      </c>
      <c r="TL7" s="68">
        <v>58.92</v>
      </c>
      <c r="TM7" s="68">
        <v>58.92</v>
      </c>
      <c r="TN7" s="68">
        <v>58.45</v>
      </c>
      <c r="TO7" s="68">
        <v>58.21</v>
      </c>
      <c r="TP7" s="68">
        <v>57.33</v>
      </c>
      <c r="TQ7" s="68">
        <v>57.05</v>
      </c>
      <c r="TR7" s="68">
        <v>56.67</v>
      </c>
      <c r="TS7" s="68">
        <v>56.67</v>
      </c>
      <c r="TT7" s="68">
        <v>56.67</v>
      </c>
      <c r="TU7" s="68">
        <v>58.17</v>
      </c>
      <c r="TV7" s="68">
        <v>57.92</v>
      </c>
      <c r="TW7" s="68">
        <v>57.93</v>
      </c>
      <c r="TX7" s="68">
        <v>57.1</v>
      </c>
      <c r="TY7" s="68">
        <v>57.38</v>
      </c>
      <c r="TZ7" s="68">
        <v>57.38</v>
      </c>
      <c r="UA7" s="68">
        <v>57.38</v>
      </c>
      <c r="UB7" s="68">
        <v>57.17</v>
      </c>
      <c r="UC7" s="68">
        <v>57.33</v>
      </c>
      <c r="UD7" s="68">
        <v>57.68</v>
      </c>
      <c r="UE7" s="68">
        <v>57.8</v>
      </c>
      <c r="UF7" s="68">
        <v>57.82</v>
      </c>
      <c r="UG7" s="68">
        <v>57.82</v>
      </c>
      <c r="UH7" s="68">
        <v>57.82</v>
      </c>
      <c r="UI7" s="68">
        <v>57.88</v>
      </c>
      <c r="UJ7" s="68">
        <v>57.48</v>
      </c>
      <c r="UK7" s="68">
        <v>56.93</v>
      </c>
      <c r="UL7" s="68">
        <v>56.93</v>
      </c>
      <c r="UM7" s="68">
        <v>56.23</v>
      </c>
      <c r="UN7" s="68">
        <v>56.23</v>
      </c>
      <c r="UO7" s="68">
        <v>56.23</v>
      </c>
      <c r="UP7" s="68">
        <v>56.32</v>
      </c>
      <c r="UQ7" s="68">
        <v>56.07</v>
      </c>
      <c r="UR7" s="68">
        <v>56.1</v>
      </c>
      <c r="US7" s="68">
        <v>56.18</v>
      </c>
      <c r="UT7" s="68">
        <v>56.85</v>
      </c>
      <c r="UU7" s="68">
        <v>56.85</v>
      </c>
      <c r="UV7" s="68">
        <v>56.85</v>
      </c>
      <c r="UW7" s="68">
        <v>57.05</v>
      </c>
      <c r="UX7" s="68">
        <v>57.08</v>
      </c>
      <c r="UY7" s="68">
        <v>56.97</v>
      </c>
      <c r="UZ7" s="68">
        <v>56.77</v>
      </c>
      <c r="VA7" s="68">
        <v>56.25</v>
      </c>
      <c r="VB7" s="68">
        <v>56.25</v>
      </c>
      <c r="VC7" s="68">
        <v>56.25</v>
      </c>
      <c r="VD7" s="68">
        <v>56.44</v>
      </c>
      <c r="VE7" s="68">
        <v>56.7</v>
      </c>
      <c r="VF7" s="68">
        <v>56.83</v>
      </c>
      <c r="VG7" s="68">
        <v>56.18</v>
      </c>
      <c r="VH7" s="68">
        <v>56.08</v>
      </c>
      <c r="VI7" s="68">
        <v>56.08</v>
      </c>
      <c r="VJ7" s="68">
        <v>56.08</v>
      </c>
      <c r="VK7" s="68">
        <v>54.92</v>
      </c>
      <c r="VL7" s="68">
        <v>56.1</v>
      </c>
      <c r="VM7" s="68">
        <v>55.68</v>
      </c>
      <c r="VN7" s="68">
        <v>56.18</v>
      </c>
      <c r="VO7" s="68">
        <v>56.17</v>
      </c>
      <c r="VP7" s="68">
        <v>56.17</v>
      </c>
      <c r="VQ7" s="68">
        <v>56.17</v>
      </c>
      <c r="VR7" s="68">
        <v>56.12</v>
      </c>
      <c r="VS7" s="68">
        <v>55.8</v>
      </c>
      <c r="VT7" s="68">
        <v>56.63</v>
      </c>
      <c r="VU7" s="68">
        <v>57.33</v>
      </c>
      <c r="VV7" s="68">
        <v>57.08</v>
      </c>
      <c r="VW7" s="68">
        <v>57.08</v>
      </c>
      <c r="VX7" s="68">
        <v>57.08</v>
      </c>
      <c r="VY7" s="68">
        <v>57.6</v>
      </c>
      <c r="VZ7" s="68">
        <v>57.08</v>
      </c>
      <c r="WA7" s="68">
        <v>57.22</v>
      </c>
      <c r="WB7" s="68">
        <v>57.67</v>
      </c>
      <c r="WC7" s="68">
        <v>57.98</v>
      </c>
      <c r="WD7" s="68">
        <v>57.98</v>
      </c>
      <c r="WE7" s="68">
        <v>57.98</v>
      </c>
      <c r="WF7" s="68">
        <v>57.87</v>
      </c>
      <c r="WG7" s="68">
        <v>57.72</v>
      </c>
      <c r="WH7" s="68">
        <v>58.13</v>
      </c>
      <c r="WI7" s="68">
        <v>58.05</v>
      </c>
      <c r="WJ7" s="68">
        <v>58.13</v>
      </c>
      <c r="WK7" s="68">
        <v>58.13</v>
      </c>
      <c r="WL7" s="68">
        <v>58.13</v>
      </c>
      <c r="WM7" s="68">
        <v>58</v>
      </c>
      <c r="WN7" s="68">
        <v>57.71</v>
      </c>
      <c r="WO7" s="68">
        <v>57.61</v>
      </c>
      <c r="WP7" s="68">
        <v>57.61</v>
      </c>
      <c r="WQ7" s="68">
        <v>57.62</v>
      </c>
      <c r="WR7" s="68">
        <v>57.62</v>
      </c>
      <c r="WS7" s="68">
        <v>57.62</v>
      </c>
      <c r="WT7" s="68">
        <v>57.32</v>
      </c>
      <c r="WU7" s="68">
        <v>57.63</v>
      </c>
      <c r="WV7" s="68">
        <v>56.95</v>
      </c>
      <c r="WW7" s="68">
        <v>56.26</v>
      </c>
      <c r="WX7" s="68">
        <v>56.63</v>
      </c>
      <c r="WY7" s="68">
        <v>56.63</v>
      </c>
      <c r="WZ7" s="68">
        <v>56.63</v>
      </c>
      <c r="XA7" s="68">
        <v>56.99</v>
      </c>
      <c r="XB7" s="68">
        <v>56.83</v>
      </c>
      <c r="XC7" s="68">
        <v>57.03</v>
      </c>
      <c r="XD7" s="68">
        <v>56.58</v>
      </c>
      <c r="XE7" s="68">
        <v>56.38</v>
      </c>
      <c r="XF7" s="68">
        <v>56.38</v>
      </c>
      <c r="XG7" s="68">
        <v>56.38</v>
      </c>
      <c r="XH7" s="68">
        <v>56.48</v>
      </c>
      <c r="XI7" s="68">
        <v>56.17</v>
      </c>
      <c r="XJ7" s="68">
        <v>55.83</v>
      </c>
      <c r="XK7" s="68">
        <v>55.96</v>
      </c>
      <c r="XL7" s="68">
        <v>56.08</v>
      </c>
      <c r="XM7" s="68">
        <v>56.08</v>
      </c>
      <c r="XN7" s="68">
        <v>56.08</v>
      </c>
      <c r="XO7" s="68">
        <v>56.33</v>
      </c>
      <c r="XP7" s="68">
        <v>56.17</v>
      </c>
      <c r="XQ7" s="68">
        <v>55.92</v>
      </c>
      <c r="XR7" s="68">
        <v>55.72</v>
      </c>
      <c r="XS7" s="68">
        <v>55.51</v>
      </c>
      <c r="XT7" s="68">
        <v>55.51</v>
      </c>
      <c r="XU7" s="68">
        <v>55.51</v>
      </c>
      <c r="XV7" s="68">
        <v>55.43</v>
      </c>
      <c r="XW7" s="68">
        <v>55.18</v>
      </c>
      <c r="XX7" s="68">
        <v>55.13</v>
      </c>
      <c r="XY7" s="68">
        <v>55.08</v>
      </c>
      <c r="XZ7" s="68">
        <v>54.67</v>
      </c>
      <c r="YA7" s="68">
        <v>54.67</v>
      </c>
      <c r="YB7" s="68">
        <v>54.67</v>
      </c>
      <c r="YC7" s="68">
        <v>54.67</v>
      </c>
      <c r="YD7" s="68">
        <v>54.55</v>
      </c>
      <c r="YE7" s="68">
        <v>52.47</v>
      </c>
      <c r="YF7" s="68">
        <v>52.17</v>
      </c>
      <c r="YG7" s="68">
        <v>52</v>
      </c>
      <c r="YH7" s="68">
        <v>52</v>
      </c>
      <c r="YI7" s="68">
        <v>52</v>
      </c>
      <c r="YJ7" s="68">
        <v>52.08</v>
      </c>
      <c r="YK7" s="68">
        <v>51.67</v>
      </c>
      <c r="YL7" s="68">
        <v>47.33</v>
      </c>
      <c r="YM7" s="68">
        <v>45</v>
      </c>
      <c r="YN7" s="68">
        <v>44.33</v>
      </c>
      <c r="YO7" s="68">
        <v>44.33</v>
      </c>
      <c r="YP7" s="68">
        <v>44.33</v>
      </c>
      <c r="YQ7" s="68">
        <v>46.58</v>
      </c>
      <c r="YR7" s="68">
        <v>45.33</v>
      </c>
      <c r="YS7" s="68">
        <v>42.92</v>
      </c>
      <c r="YT7" s="68">
        <v>38.17</v>
      </c>
      <c r="YU7" s="68">
        <v>38.67</v>
      </c>
      <c r="YV7" s="68">
        <v>38.67</v>
      </c>
      <c r="YW7" s="68">
        <v>38.67</v>
      </c>
      <c r="YX7" s="68">
        <v>40.5</v>
      </c>
      <c r="YY7" s="68">
        <v>42.67</v>
      </c>
      <c r="YZ7" s="68">
        <v>43.5</v>
      </c>
      <c r="ZA7" s="68">
        <v>44.5</v>
      </c>
      <c r="ZB7" s="68">
        <v>45.17</v>
      </c>
      <c r="ZC7" s="68">
        <v>45.17</v>
      </c>
      <c r="ZD7" s="68">
        <v>45.17</v>
      </c>
      <c r="ZE7" s="68">
        <v>44.83</v>
      </c>
      <c r="ZF7" s="68">
        <v>41.93</v>
      </c>
      <c r="ZG7" s="68">
        <v>40.880000000000003</v>
      </c>
      <c r="ZH7" s="68">
        <v>40</v>
      </c>
      <c r="ZI7" s="68">
        <v>40.08</v>
      </c>
      <c r="ZJ7" s="68">
        <v>40.08</v>
      </c>
      <c r="ZK7" s="68">
        <v>40.08</v>
      </c>
      <c r="ZL7" s="68">
        <v>40.08</v>
      </c>
      <c r="ZM7" s="68">
        <v>40.71</v>
      </c>
      <c r="ZN7" s="68">
        <v>40.33</v>
      </c>
      <c r="ZO7" s="68">
        <v>40.25</v>
      </c>
      <c r="ZP7" s="68">
        <v>41.33</v>
      </c>
      <c r="ZQ7" s="68">
        <v>41.33</v>
      </c>
      <c r="ZR7" s="68">
        <v>41.33</v>
      </c>
      <c r="ZS7" s="68">
        <v>40.22</v>
      </c>
      <c r="ZT7" s="68">
        <v>40.090000000000003</v>
      </c>
      <c r="ZU7" s="68">
        <v>39.92</v>
      </c>
      <c r="ZV7" s="68">
        <v>39.33</v>
      </c>
      <c r="ZW7" s="68">
        <v>39.43</v>
      </c>
      <c r="ZX7" s="68">
        <v>39.43</v>
      </c>
      <c r="ZY7" s="68">
        <v>39.43</v>
      </c>
      <c r="ZZ7" s="68">
        <v>39.18</v>
      </c>
      <c r="AAA7" s="68">
        <v>37.92</v>
      </c>
      <c r="AAB7" s="68">
        <v>36.92</v>
      </c>
      <c r="AAC7" s="68">
        <v>37.75</v>
      </c>
      <c r="AAD7" s="68">
        <v>39.67</v>
      </c>
      <c r="AAE7" s="68">
        <v>39.67</v>
      </c>
      <c r="AAF7" s="68">
        <v>39.67</v>
      </c>
      <c r="AAG7" s="68">
        <v>39.67</v>
      </c>
      <c r="AAH7" s="68">
        <v>40</v>
      </c>
      <c r="AAI7" s="68">
        <v>40</v>
      </c>
      <c r="AAJ7" s="68">
        <v>40</v>
      </c>
      <c r="AAK7" s="68">
        <v>40</v>
      </c>
      <c r="AAL7" s="68">
        <v>40</v>
      </c>
      <c r="AAM7" s="68">
        <v>40</v>
      </c>
      <c r="AAN7" s="68">
        <v>40</v>
      </c>
      <c r="AAO7" s="68">
        <v>40</v>
      </c>
      <c r="AAP7" s="68">
        <v>40</v>
      </c>
      <c r="AAQ7" s="68">
        <v>40</v>
      </c>
      <c r="AAR7" s="68">
        <v>40</v>
      </c>
      <c r="AAS7" s="68">
        <v>40</v>
      </c>
      <c r="AAT7" s="68">
        <v>40</v>
      </c>
      <c r="AAU7" s="68">
        <v>39.04</v>
      </c>
      <c r="AAV7" s="68">
        <v>38.96</v>
      </c>
      <c r="AAW7" s="68">
        <v>38.64</v>
      </c>
      <c r="AAX7" s="68">
        <v>37.33</v>
      </c>
      <c r="AAY7" s="68">
        <v>36.33</v>
      </c>
      <c r="AAZ7" s="68">
        <v>36.33</v>
      </c>
      <c r="ABA7" s="68">
        <v>36.33</v>
      </c>
      <c r="ABB7" s="68">
        <v>36.450000000000003</v>
      </c>
      <c r="ABC7" s="68">
        <v>36.229999999999997</v>
      </c>
      <c r="ABD7" s="68">
        <v>35.21</v>
      </c>
      <c r="ABE7" s="68">
        <v>32.92</v>
      </c>
      <c r="ABF7" s="68">
        <v>32.85</v>
      </c>
      <c r="ABG7" s="68">
        <v>32.85</v>
      </c>
      <c r="ABH7" s="68">
        <v>32.85</v>
      </c>
      <c r="ABI7" s="68">
        <v>33.369999999999997</v>
      </c>
      <c r="ABJ7" s="68">
        <v>36.479999999999997</v>
      </c>
      <c r="ABK7" s="68">
        <v>37.25</v>
      </c>
      <c r="ABL7" s="68">
        <v>36.090000000000003</v>
      </c>
      <c r="ABM7" s="68">
        <v>34</v>
      </c>
      <c r="ABN7" s="68">
        <v>34</v>
      </c>
      <c r="ABO7" s="68">
        <v>34</v>
      </c>
      <c r="ABP7" s="68">
        <v>34</v>
      </c>
      <c r="ABQ7" s="68">
        <v>34.130000000000003</v>
      </c>
      <c r="ABR7" s="68">
        <v>34.630000000000003</v>
      </c>
      <c r="ABS7" s="68">
        <v>34.5</v>
      </c>
      <c r="ABT7" s="68">
        <v>35.25</v>
      </c>
      <c r="ABU7" s="68">
        <v>35.25</v>
      </c>
      <c r="ABV7" s="68">
        <v>35.25</v>
      </c>
      <c r="ABW7" s="68">
        <v>36.5</v>
      </c>
      <c r="ABX7" s="68">
        <v>36.67</v>
      </c>
      <c r="ABY7" s="68">
        <v>37.75</v>
      </c>
      <c r="ABZ7" s="68">
        <v>37.92</v>
      </c>
      <c r="ACA7" s="68">
        <v>37.92</v>
      </c>
      <c r="ACB7" s="68">
        <v>37.92</v>
      </c>
      <c r="ACC7" s="68">
        <v>37.92</v>
      </c>
      <c r="ACD7" s="68">
        <v>38.42</v>
      </c>
      <c r="ACE7" s="68">
        <v>40.479999999999997</v>
      </c>
      <c r="ACF7" s="68">
        <v>41.58</v>
      </c>
      <c r="ACG7" s="68">
        <v>44.53</v>
      </c>
      <c r="ACH7" s="68">
        <v>42.93</v>
      </c>
      <c r="ACI7" s="68">
        <v>42.93</v>
      </c>
      <c r="ACJ7" s="68">
        <v>42.93</v>
      </c>
      <c r="ACK7" s="68">
        <v>39.729999999999997</v>
      </c>
      <c r="ACL7" s="68">
        <v>42.4</v>
      </c>
      <c r="ACM7" s="68">
        <v>42.92</v>
      </c>
      <c r="ACN7" s="68">
        <v>43.57</v>
      </c>
      <c r="ACO7" s="68">
        <v>44.85</v>
      </c>
      <c r="ACP7" s="68">
        <v>44.85</v>
      </c>
      <c r="ACQ7" s="68">
        <v>44.85</v>
      </c>
      <c r="ACR7" s="68">
        <v>47.17</v>
      </c>
      <c r="ACS7" s="68">
        <v>46.85</v>
      </c>
      <c r="ACT7" s="68">
        <v>46</v>
      </c>
      <c r="ACU7" s="68">
        <v>45.17</v>
      </c>
      <c r="ACV7" s="68">
        <v>45.8</v>
      </c>
      <c r="ACW7" s="68">
        <v>45.8</v>
      </c>
      <c r="ACX7" s="68">
        <v>45.8</v>
      </c>
      <c r="ACY7" s="68">
        <v>45.67</v>
      </c>
      <c r="ACZ7" s="68">
        <v>44.5</v>
      </c>
      <c r="ADA7" s="68">
        <v>43.67</v>
      </c>
      <c r="ADB7" s="68">
        <v>44.29</v>
      </c>
      <c r="ADC7" s="68">
        <v>46.07</v>
      </c>
      <c r="ADD7" s="68">
        <v>46.07</v>
      </c>
      <c r="ADE7" s="68">
        <v>46.07</v>
      </c>
      <c r="ADF7" s="68">
        <v>46.07</v>
      </c>
      <c r="ADG7" s="68">
        <v>44.93</v>
      </c>
      <c r="ADH7" s="68">
        <v>44.13</v>
      </c>
      <c r="ADI7" s="68">
        <v>44.1</v>
      </c>
      <c r="ADJ7" s="68">
        <v>43.17</v>
      </c>
      <c r="ADK7" s="68">
        <v>43.17</v>
      </c>
      <c r="ADL7" s="68">
        <v>43.17</v>
      </c>
      <c r="ADM7" s="68">
        <v>43.17</v>
      </c>
      <c r="ADN7" s="68">
        <v>41.18</v>
      </c>
      <c r="ADO7" s="68">
        <v>40.5</v>
      </c>
      <c r="ADP7" s="68">
        <v>40.67</v>
      </c>
      <c r="ADQ7" s="68">
        <v>40.25</v>
      </c>
    </row>
    <row r="8" spans="1:797" x14ac:dyDescent="0.35">
      <c r="I8" s="68" t="s">
        <v>174</v>
      </c>
      <c r="J8" s="69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8"/>
      <c r="AE8" s="68"/>
      <c r="AF8" s="68"/>
      <c r="AG8" s="68"/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8"/>
      <c r="AT8" s="68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8"/>
      <c r="BF8" s="68"/>
      <c r="BG8" s="68"/>
      <c r="BH8" s="68"/>
      <c r="BI8" s="68"/>
      <c r="BJ8" s="68"/>
      <c r="BK8" s="68"/>
      <c r="BL8" s="68"/>
      <c r="BM8" s="68"/>
      <c r="BN8" s="68"/>
      <c r="BO8" s="68">
        <v>64</v>
      </c>
      <c r="BP8" s="68"/>
      <c r="BQ8" s="68"/>
      <c r="BR8" s="68"/>
      <c r="BS8" s="68"/>
      <c r="BT8" s="68"/>
      <c r="BU8" s="68"/>
      <c r="BV8" s="68"/>
      <c r="BW8" s="68"/>
      <c r="BX8" s="68"/>
      <c r="BY8" s="68"/>
      <c r="BZ8" s="68"/>
      <c r="CA8" s="68"/>
      <c r="CB8" s="68"/>
      <c r="CC8" s="68"/>
      <c r="CD8" s="68"/>
      <c r="CE8" s="68"/>
      <c r="CF8" s="68"/>
      <c r="CG8" s="68"/>
      <c r="CH8" s="68"/>
      <c r="CI8" s="68"/>
      <c r="CJ8" s="68"/>
      <c r="CK8" s="68"/>
      <c r="CL8" s="68"/>
      <c r="CM8" s="68"/>
      <c r="CN8" s="68"/>
      <c r="CO8" s="68"/>
      <c r="CP8" s="68"/>
      <c r="CQ8" s="68"/>
      <c r="CR8" s="68"/>
      <c r="CS8" s="68"/>
      <c r="CT8" s="68"/>
      <c r="CU8" s="68"/>
      <c r="CV8" s="68"/>
      <c r="CW8" s="68"/>
      <c r="CX8" s="68"/>
      <c r="CY8" s="68"/>
      <c r="CZ8" s="68"/>
      <c r="DA8" s="68"/>
      <c r="DB8" s="68"/>
      <c r="DC8" s="68"/>
      <c r="DD8" s="68"/>
      <c r="DE8" s="68"/>
      <c r="DF8" s="68"/>
      <c r="DG8" s="68"/>
      <c r="DH8" s="68"/>
      <c r="DI8" s="68"/>
      <c r="DJ8" s="68"/>
      <c r="DK8" s="68"/>
      <c r="DL8" s="68"/>
      <c r="DM8" s="68"/>
      <c r="DN8" s="68"/>
      <c r="DO8" s="68"/>
      <c r="DP8" s="68"/>
      <c r="DQ8" s="68"/>
      <c r="DR8" s="68"/>
      <c r="DS8" s="68"/>
      <c r="DT8" s="68"/>
      <c r="DU8" s="68"/>
      <c r="DV8" s="68"/>
      <c r="DW8" s="68"/>
      <c r="DX8" s="68"/>
      <c r="DY8" s="68"/>
      <c r="DZ8" s="68"/>
      <c r="EA8" s="68"/>
      <c r="EB8" s="68"/>
      <c r="EC8" s="68"/>
      <c r="ED8" s="68"/>
      <c r="EE8" s="68"/>
      <c r="EF8" s="68"/>
      <c r="EG8" s="68"/>
      <c r="EH8" s="68"/>
      <c r="EI8" s="68"/>
      <c r="EJ8" s="68"/>
      <c r="EK8" s="68"/>
      <c r="EL8" s="68"/>
      <c r="EM8" s="68"/>
      <c r="EN8" s="68"/>
      <c r="EO8" s="68"/>
      <c r="EP8" s="68"/>
      <c r="EQ8" s="68"/>
      <c r="ER8" s="68"/>
      <c r="ES8" s="68"/>
      <c r="ET8" s="68"/>
      <c r="EU8" s="68"/>
      <c r="EV8" s="68"/>
      <c r="EW8" s="68"/>
      <c r="EX8" s="68"/>
      <c r="EY8" s="68"/>
      <c r="EZ8" s="68"/>
      <c r="FA8" s="68"/>
      <c r="FB8" s="68"/>
      <c r="FC8" s="68"/>
      <c r="FD8" s="68"/>
      <c r="FE8" s="68"/>
      <c r="FF8" s="68"/>
      <c r="FG8" s="68"/>
      <c r="FH8" s="68"/>
      <c r="FI8" s="68"/>
      <c r="FJ8" s="68"/>
      <c r="FK8" s="68"/>
      <c r="FL8" s="68"/>
      <c r="FM8" s="68"/>
      <c r="FN8" s="68"/>
      <c r="FO8" s="68"/>
      <c r="FP8" s="68"/>
      <c r="FQ8" s="68"/>
      <c r="FR8" s="68"/>
      <c r="FS8" s="68"/>
      <c r="FT8" s="68"/>
      <c r="FU8" s="68"/>
      <c r="FV8" s="68"/>
      <c r="FW8" s="68"/>
      <c r="FX8" s="68"/>
      <c r="FY8" s="68"/>
      <c r="FZ8" s="68"/>
      <c r="GA8" s="68"/>
      <c r="GB8" s="68"/>
      <c r="GC8" s="68"/>
      <c r="GD8" s="68"/>
      <c r="GE8" s="68"/>
      <c r="GF8" s="68"/>
      <c r="GG8" s="68"/>
      <c r="GH8" s="68"/>
      <c r="GI8" s="68"/>
      <c r="GJ8" s="68"/>
      <c r="GK8" s="68"/>
      <c r="GL8" s="68"/>
      <c r="GM8" s="68"/>
      <c r="GN8" s="68"/>
      <c r="GO8" s="68"/>
      <c r="GP8" s="68"/>
      <c r="GQ8" s="68"/>
      <c r="GR8" s="68"/>
      <c r="GS8" s="68"/>
      <c r="GT8" s="68"/>
      <c r="GU8" s="68"/>
      <c r="GV8" s="68"/>
      <c r="GW8" s="68"/>
      <c r="GX8" s="68"/>
      <c r="GY8" s="68"/>
      <c r="GZ8" s="68"/>
      <c r="HA8" s="68"/>
      <c r="HB8" s="68"/>
      <c r="HC8" s="68"/>
      <c r="HD8" s="68"/>
      <c r="HE8" s="68"/>
      <c r="HF8" s="68"/>
      <c r="HG8" s="68"/>
      <c r="HH8" s="68"/>
      <c r="HI8" s="68"/>
      <c r="HJ8" s="68"/>
      <c r="HK8" s="68"/>
      <c r="HL8" s="68"/>
      <c r="HM8" s="68"/>
      <c r="HN8" s="68"/>
      <c r="HO8" s="68"/>
      <c r="HP8" s="68"/>
      <c r="HQ8" s="68"/>
      <c r="HR8" s="68"/>
      <c r="HS8" s="68"/>
      <c r="HT8" s="68"/>
      <c r="HU8" s="68"/>
      <c r="HV8" s="68"/>
      <c r="HW8" s="68"/>
      <c r="HX8" s="68"/>
      <c r="HY8" s="68"/>
      <c r="HZ8" s="68"/>
      <c r="IA8" s="68"/>
      <c r="IB8" s="68"/>
      <c r="IC8" s="68"/>
      <c r="ID8" s="68"/>
      <c r="IE8" s="68"/>
      <c r="IF8" s="68"/>
      <c r="IG8" s="68"/>
      <c r="IH8" s="68"/>
      <c r="II8" s="68"/>
      <c r="IJ8" s="68"/>
      <c r="IK8" s="68"/>
      <c r="IL8" s="68"/>
      <c r="IM8" s="68"/>
      <c r="IN8" s="68"/>
      <c r="IO8" s="68"/>
      <c r="IP8" s="68"/>
      <c r="IQ8" s="68"/>
      <c r="IR8" s="68"/>
      <c r="IS8" s="68"/>
      <c r="IT8" s="68"/>
      <c r="IU8" s="68"/>
      <c r="IV8" s="68"/>
      <c r="IW8" s="68"/>
      <c r="IX8" s="68"/>
      <c r="IY8" s="68"/>
      <c r="IZ8" s="68"/>
      <c r="JA8" s="68"/>
      <c r="JB8" s="68"/>
      <c r="JC8" s="68"/>
      <c r="JD8" s="68"/>
      <c r="JE8" s="68"/>
      <c r="JF8" s="68"/>
      <c r="JG8" s="68"/>
      <c r="JH8" s="68"/>
      <c r="JI8" s="68"/>
      <c r="JJ8" s="68"/>
      <c r="JK8" s="68"/>
      <c r="JL8" s="68"/>
      <c r="JM8" s="68"/>
      <c r="JN8" s="68"/>
      <c r="JO8" s="68"/>
      <c r="JP8" s="68"/>
      <c r="JQ8" s="68"/>
      <c r="JR8" s="68"/>
      <c r="JS8" s="68"/>
      <c r="JT8" s="68"/>
      <c r="JU8" s="68"/>
      <c r="JV8" s="68"/>
      <c r="JW8" s="68"/>
      <c r="JX8" s="68"/>
      <c r="JY8" s="68"/>
      <c r="JZ8" s="68"/>
      <c r="KA8" s="68"/>
      <c r="KB8" s="68"/>
      <c r="KC8" s="68"/>
      <c r="KD8" s="68"/>
      <c r="KE8" s="68"/>
      <c r="KF8" s="68"/>
      <c r="KG8" s="68"/>
      <c r="KH8" s="68"/>
      <c r="KI8" s="68"/>
      <c r="KJ8" s="68"/>
      <c r="KK8" s="68"/>
      <c r="KL8" s="68"/>
      <c r="KM8" s="68"/>
      <c r="KN8" s="68"/>
      <c r="KO8" s="68"/>
      <c r="KP8" s="68"/>
      <c r="KQ8" s="68"/>
      <c r="KR8" s="68"/>
      <c r="KS8" s="68"/>
      <c r="KT8" s="68"/>
      <c r="KU8" s="68"/>
      <c r="KV8" s="68"/>
      <c r="KW8" s="68"/>
      <c r="KX8" s="68"/>
      <c r="KY8" s="68"/>
      <c r="KZ8" s="68"/>
      <c r="LA8" s="68"/>
      <c r="LB8" s="68"/>
      <c r="LC8" s="68"/>
      <c r="LD8" s="68"/>
      <c r="LE8" s="68"/>
      <c r="LF8" s="68"/>
      <c r="LG8" s="68"/>
      <c r="LH8" s="68"/>
      <c r="LI8" s="68"/>
      <c r="LJ8" s="68"/>
      <c r="LK8" s="68"/>
      <c r="LL8" s="68"/>
      <c r="LM8" s="68"/>
      <c r="LN8" s="68">
        <v>64</v>
      </c>
      <c r="LO8" s="68"/>
      <c r="LP8" s="68"/>
      <c r="LQ8" s="68"/>
      <c r="LR8" s="68"/>
      <c r="LS8" s="68"/>
      <c r="LT8" s="68"/>
      <c r="LU8" s="68"/>
      <c r="LV8" s="68"/>
      <c r="LW8" s="68"/>
      <c r="LX8" s="68"/>
      <c r="LY8" s="68"/>
      <c r="LZ8" s="68"/>
      <c r="MA8" s="68"/>
      <c r="MB8" s="68"/>
      <c r="MC8" s="68"/>
      <c r="MD8" s="68"/>
      <c r="ME8" s="68"/>
      <c r="MF8" s="68"/>
      <c r="MG8" s="68"/>
      <c r="MH8" s="68"/>
      <c r="MI8" s="68"/>
      <c r="MJ8" s="68"/>
      <c r="MK8" s="68"/>
      <c r="ML8" s="68"/>
      <c r="MM8" s="68"/>
      <c r="MN8" s="68"/>
      <c r="MO8" s="68"/>
      <c r="MP8" s="68"/>
      <c r="MQ8" s="68"/>
      <c r="MR8" s="68"/>
      <c r="MS8" s="68"/>
      <c r="MT8" s="68"/>
      <c r="MU8" s="68"/>
      <c r="MV8" s="68"/>
      <c r="MW8" s="68"/>
      <c r="MX8" s="68"/>
      <c r="MY8" s="68"/>
      <c r="MZ8" s="68"/>
      <c r="NA8" s="68"/>
      <c r="NB8" s="68"/>
      <c r="NC8" s="68"/>
      <c r="ND8" s="68"/>
      <c r="NE8" s="68"/>
      <c r="NF8" s="68"/>
      <c r="NG8" s="68"/>
      <c r="NH8" s="68"/>
      <c r="NI8" s="68"/>
      <c r="NJ8" s="68"/>
      <c r="NK8" s="68"/>
      <c r="NL8" s="68"/>
      <c r="NM8" s="68"/>
      <c r="NN8" s="68"/>
      <c r="NO8" s="68"/>
      <c r="NP8" s="68"/>
      <c r="NQ8" s="68"/>
      <c r="NR8" s="68"/>
      <c r="NS8" s="68"/>
      <c r="NT8" s="68"/>
      <c r="NU8" s="68"/>
      <c r="NV8" s="68"/>
      <c r="NW8" s="68"/>
      <c r="NX8" s="68"/>
      <c r="NY8" s="68"/>
      <c r="NZ8" s="68"/>
      <c r="OA8" s="68"/>
      <c r="OB8" s="68"/>
      <c r="OC8" s="68"/>
      <c r="OD8" s="68"/>
      <c r="OE8" s="68"/>
      <c r="OF8" s="68"/>
      <c r="OG8" s="68"/>
      <c r="OH8" s="68"/>
      <c r="OI8" s="68"/>
      <c r="OJ8" s="68"/>
      <c r="OK8" s="68"/>
      <c r="OL8" s="68"/>
      <c r="OM8" s="68"/>
      <c r="ON8" s="68"/>
      <c r="OO8" s="68"/>
      <c r="OP8" s="68"/>
      <c r="OQ8" s="68"/>
      <c r="OR8" s="68"/>
      <c r="OS8" s="68"/>
      <c r="OT8" s="68"/>
      <c r="OU8" s="68"/>
      <c r="OV8" s="68"/>
      <c r="OW8" s="68"/>
      <c r="OX8" s="68"/>
      <c r="OY8" s="68"/>
      <c r="OZ8" s="68"/>
      <c r="PA8" s="68"/>
      <c r="PB8" s="68"/>
      <c r="PC8" s="68"/>
      <c r="PD8" s="68"/>
      <c r="PE8" s="68"/>
      <c r="PF8" s="68"/>
      <c r="PG8" s="68"/>
      <c r="PH8" s="68"/>
      <c r="PI8" s="68"/>
      <c r="PJ8" s="68"/>
      <c r="PK8" s="68"/>
      <c r="PL8" s="68"/>
      <c r="PM8" s="68"/>
      <c r="PN8" s="68"/>
      <c r="PO8" s="68"/>
      <c r="PP8" s="68"/>
      <c r="PQ8" s="68"/>
      <c r="PR8" s="68"/>
      <c r="PS8" s="68"/>
      <c r="PT8" s="68"/>
      <c r="PU8" s="68"/>
      <c r="PV8" s="68"/>
      <c r="PW8" s="68"/>
      <c r="PX8" s="68"/>
      <c r="PY8" s="68"/>
      <c r="PZ8" s="68"/>
      <c r="QA8" s="68"/>
      <c r="QB8" s="68"/>
      <c r="QC8" s="68"/>
      <c r="QD8" s="68"/>
      <c r="QE8" s="68"/>
      <c r="QF8" s="68"/>
      <c r="QG8" s="68"/>
      <c r="QH8" s="68"/>
      <c r="QI8" s="68"/>
      <c r="QJ8" s="68"/>
      <c r="QK8" s="68"/>
      <c r="QL8" s="68"/>
      <c r="QM8" s="68"/>
      <c r="QN8" s="68"/>
      <c r="QO8" s="68"/>
      <c r="QP8" s="68"/>
      <c r="QQ8" s="68"/>
      <c r="QR8" s="68"/>
      <c r="QS8" s="68"/>
      <c r="QT8" s="68"/>
      <c r="QU8" s="68"/>
      <c r="QV8" s="68"/>
      <c r="QW8" s="68"/>
      <c r="QX8" s="68"/>
      <c r="QY8" s="68"/>
      <c r="QZ8" s="68"/>
      <c r="RA8" s="68"/>
      <c r="RB8" s="68"/>
      <c r="RC8" s="68"/>
      <c r="RD8" s="68"/>
      <c r="RE8" s="68"/>
      <c r="RF8" s="68"/>
      <c r="RG8" s="68"/>
      <c r="RH8" s="68"/>
      <c r="RI8" s="68"/>
      <c r="RJ8" s="68"/>
      <c r="RK8" s="68"/>
      <c r="RL8" s="68"/>
      <c r="RM8" s="68"/>
      <c r="RN8" s="68"/>
      <c r="RO8" s="68"/>
      <c r="RP8" s="68"/>
      <c r="RQ8" s="68"/>
      <c r="RR8" s="68"/>
      <c r="RS8" s="68"/>
      <c r="RT8" s="68"/>
      <c r="RU8" s="68"/>
      <c r="RV8" s="68"/>
      <c r="RW8" s="68"/>
      <c r="RX8" s="68"/>
      <c r="RY8" s="68"/>
      <c r="RZ8" s="68"/>
      <c r="SA8" s="68"/>
      <c r="SB8" s="68"/>
      <c r="SC8" s="68"/>
      <c r="SD8" s="68"/>
      <c r="SE8" s="68"/>
      <c r="SF8" s="68"/>
      <c r="SG8" s="68"/>
      <c r="SH8" s="68"/>
      <c r="SI8" s="68"/>
      <c r="SJ8" s="68"/>
      <c r="SK8" s="68"/>
      <c r="SL8" s="68"/>
      <c r="SM8" s="68"/>
      <c r="SN8" s="68"/>
      <c r="SO8" s="68"/>
      <c r="SP8" s="68"/>
      <c r="SQ8" s="68"/>
      <c r="SR8" s="68"/>
      <c r="SS8" s="68"/>
      <c r="ST8" s="68"/>
      <c r="SU8" s="68"/>
      <c r="SV8" s="68"/>
      <c r="SW8" s="68"/>
      <c r="SX8" s="68"/>
      <c r="SY8" s="68"/>
      <c r="SZ8" s="68"/>
      <c r="TA8" s="68"/>
      <c r="TB8" s="68"/>
      <c r="TC8" s="68"/>
      <c r="TD8" s="68"/>
      <c r="TE8" s="68"/>
      <c r="TF8" s="68"/>
      <c r="TG8" s="68"/>
      <c r="TH8" s="68"/>
      <c r="TI8" s="68"/>
      <c r="TJ8" s="68"/>
      <c r="TK8" s="68"/>
      <c r="TL8" s="68"/>
      <c r="TM8" s="68"/>
      <c r="TN8" s="68"/>
      <c r="TO8" s="68"/>
      <c r="TP8" s="68"/>
      <c r="TQ8" s="68"/>
      <c r="TR8" s="68"/>
      <c r="TS8" s="68"/>
      <c r="TT8" s="68"/>
      <c r="TU8" s="68"/>
      <c r="TV8" s="68"/>
      <c r="TW8" s="68"/>
      <c r="TX8" s="68"/>
      <c r="TY8" s="68"/>
      <c r="TZ8" s="68"/>
      <c r="UA8" s="68"/>
      <c r="UB8" s="68"/>
      <c r="UC8" s="68"/>
      <c r="UD8" s="68"/>
      <c r="UE8" s="68"/>
      <c r="UF8" s="68"/>
      <c r="UG8" s="68"/>
      <c r="UH8" s="68"/>
      <c r="UI8" s="68"/>
      <c r="UJ8" s="68"/>
      <c r="UK8" s="68"/>
      <c r="UL8" s="68"/>
      <c r="UM8" s="68"/>
      <c r="UN8" s="68"/>
      <c r="UO8" s="68"/>
      <c r="UP8" s="68"/>
      <c r="UQ8" s="68"/>
      <c r="UR8" s="68"/>
      <c r="US8" s="68"/>
      <c r="UT8" s="68"/>
      <c r="UU8" s="68"/>
      <c r="UV8" s="68"/>
      <c r="UW8" s="68"/>
      <c r="UX8" s="68"/>
      <c r="UY8" s="68"/>
      <c r="UZ8" s="68"/>
      <c r="VA8" s="68"/>
      <c r="VB8" s="68"/>
      <c r="VC8" s="68"/>
      <c r="VD8" s="68"/>
      <c r="VE8" s="68"/>
      <c r="VF8" s="68"/>
      <c r="VG8" s="68"/>
      <c r="VH8" s="68"/>
      <c r="VI8" s="68"/>
      <c r="VJ8" s="68"/>
      <c r="VK8" s="68"/>
      <c r="VL8" s="68"/>
      <c r="VM8" s="68"/>
      <c r="VN8" s="68"/>
      <c r="VO8" s="68"/>
      <c r="VP8" s="68"/>
      <c r="VQ8" s="68"/>
      <c r="VR8" s="68"/>
      <c r="VS8" s="68"/>
      <c r="VT8" s="68"/>
      <c r="VU8" s="68"/>
      <c r="VV8" s="68"/>
      <c r="VW8" s="68"/>
      <c r="VX8" s="68"/>
      <c r="VY8" s="68"/>
      <c r="VZ8" s="68"/>
      <c r="WA8" s="68"/>
      <c r="WB8" s="68"/>
      <c r="WC8" s="68"/>
      <c r="WD8" s="68"/>
      <c r="WE8" s="68"/>
      <c r="WF8" s="68"/>
      <c r="WG8" s="68"/>
      <c r="WH8" s="68"/>
      <c r="WI8" s="68"/>
      <c r="WJ8" s="68"/>
      <c r="WK8" s="68"/>
      <c r="WL8" s="68"/>
      <c r="WM8" s="68"/>
      <c r="WN8" s="68"/>
      <c r="WO8" s="68"/>
      <c r="WP8" s="68"/>
      <c r="WQ8" s="68"/>
      <c r="WR8" s="68"/>
      <c r="WS8" s="68"/>
      <c r="WT8" s="68"/>
      <c r="WU8" s="68"/>
      <c r="WV8" s="68"/>
      <c r="WW8" s="68"/>
      <c r="WX8" s="68"/>
      <c r="WY8" s="68"/>
      <c r="WZ8" s="68"/>
      <c r="XA8" s="68"/>
      <c r="XB8" s="68"/>
      <c r="XC8" s="68"/>
      <c r="XD8" s="68"/>
      <c r="XE8" s="68"/>
      <c r="XF8" s="68"/>
      <c r="XG8" s="68"/>
      <c r="XH8" s="68"/>
      <c r="XI8" s="68"/>
      <c r="XJ8" s="68"/>
      <c r="XK8" s="68"/>
      <c r="XL8" s="68"/>
      <c r="XM8" s="68"/>
      <c r="XN8" s="68"/>
      <c r="XO8" s="68"/>
      <c r="XP8" s="68"/>
      <c r="XQ8" s="68"/>
      <c r="XR8" s="68"/>
      <c r="XS8" s="68"/>
      <c r="XT8" s="68"/>
      <c r="XU8" s="68"/>
      <c r="XV8" s="68"/>
      <c r="XW8" s="68"/>
      <c r="XX8" s="68"/>
      <c r="XY8" s="68"/>
      <c r="XZ8" s="68"/>
      <c r="YA8" s="68"/>
      <c r="YB8" s="68"/>
      <c r="YC8" s="68"/>
      <c r="YD8" s="68"/>
      <c r="YE8" s="68"/>
      <c r="YF8" s="68"/>
      <c r="YG8" s="68"/>
      <c r="YH8" s="68"/>
      <c r="YI8" s="68"/>
      <c r="YJ8" s="68"/>
      <c r="YK8" s="68"/>
      <c r="YL8" s="68"/>
      <c r="YM8" s="68"/>
      <c r="YN8" s="68"/>
      <c r="YO8" s="68"/>
      <c r="YP8" s="68"/>
      <c r="YQ8" s="68"/>
      <c r="YR8" s="68"/>
      <c r="YS8" s="68"/>
      <c r="YT8" s="68"/>
      <c r="YU8" s="68"/>
      <c r="YV8" s="68"/>
      <c r="YW8" s="68"/>
      <c r="YX8" s="68"/>
      <c r="YY8" s="68"/>
      <c r="YZ8" s="68"/>
      <c r="ZA8" s="68"/>
      <c r="ZB8" s="68"/>
      <c r="ZC8" s="68"/>
      <c r="ZD8" s="68"/>
      <c r="ZE8" s="68"/>
      <c r="ZF8" s="68"/>
      <c r="ZG8" s="68"/>
      <c r="ZH8" s="68"/>
      <c r="ZI8" s="68"/>
      <c r="ZJ8" s="68"/>
      <c r="ZK8" s="68"/>
      <c r="ZL8" s="68"/>
      <c r="ZM8" s="68"/>
      <c r="ZN8" s="68"/>
      <c r="ZO8" s="68"/>
      <c r="ZP8" s="68"/>
      <c r="ZQ8" s="68"/>
      <c r="ZR8" s="68"/>
      <c r="ZS8" s="68"/>
      <c r="ZT8" s="68"/>
      <c r="ZU8" s="68"/>
      <c r="ZV8" s="68"/>
      <c r="ZW8" s="68"/>
      <c r="ZX8" s="68"/>
      <c r="ZY8" s="68"/>
      <c r="ZZ8" s="68"/>
      <c r="AAA8" s="68"/>
      <c r="AAB8" s="68"/>
      <c r="AAC8" s="68"/>
      <c r="AAD8" s="68"/>
      <c r="AAE8" s="68"/>
      <c r="AAF8" s="68"/>
      <c r="AAG8" s="68"/>
      <c r="AAH8" s="68"/>
      <c r="AAI8" s="68"/>
      <c r="AAJ8" s="68"/>
      <c r="AAK8" s="68"/>
      <c r="AAL8" s="68"/>
      <c r="AAM8" s="68"/>
      <c r="AAN8" s="68"/>
      <c r="AAO8" s="68"/>
      <c r="AAP8" s="68"/>
      <c r="AAQ8" s="68"/>
      <c r="AAR8" s="68"/>
      <c r="AAS8" s="68"/>
      <c r="AAT8" s="68"/>
      <c r="AAU8" s="68"/>
      <c r="AAV8" s="68"/>
      <c r="AAW8" s="68"/>
      <c r="AAX8" s="68"/>
      <c r="AAY8" s="68"/>
      <c r="AAZ8" s="68"/>
      <c r="ABA8" s="68"/>
      <c r="ABB8" s="68"/>
      <c r="ABC8" s="68"/>
      <c r="ABD8" s="68"/>
      <c r="ABE8" s="68"/>
      <c r="ABF8" s="68"/>
      <c r="ABG8" s="68"/>
      <c r="ABH8" s="68"/>
      <c r="ABI8" s="68"/>
      <c r="ABJ8" s="68"/>
      <c r="ABK8" s="68"/>
      <c r="ABL8" s="68"/>
      <c r="ABM8" s="68"/>
      <c r="ABN8" s="68"/>
      <c r="ABO8" s="68"/>
      <c r="ABP8" s="68"/>
      <c r="ABQ8" s="68"/>
      <c r="ABR8" s="68"/>
      <c r="ABS8" s="68"/>
      <c r="ABT8" s="68"/>
      <c r="ABU8" s="68"/>
      <c r="ABV8" s="68"/>
      <c r="ABW8" s="68"/>
      <c r="ABX8" s="68"/>
      <c r="ABY8" s="68"/>
      <c r="ABZ8" s="68"/>
      <c r="ACA8" s="68"/>
      <c r="ACB8" s="68"/>
      <c r="ACC8" s="68"/>
      <c r="ACD8" s="68"/>
      <c r="ACE8" s="68"/>
      <c r="ACF8" s="68"/>
      <c r="ACG8" s="68"/>
      <c r="ACH8" s="68"/>
      <c r="ACI8" s="68"/>
      <c r="ACJ8" s="68"/>
      <c r="ACK8" s="68"/>
      <c r="ACL8" s="68"/>
      <c r="ACM8" s="68"/>
      <c r="ACN8" s="68"/>
      <c r="ACO8" s="68"/>
      <c r="ACP8" s="68"/>
      <c r="ACQ8" s="68"/>
      <c r="ACR8" s="68"/>
      <c r="ACS8" s="68"/>
      <c r="ACT8" s="68"/>
      <c r="ACU8" s="68"/>
      <c r="ACV8" s="68"/>
      <c r="ACW8" s="68"/>
      <c r="ACX8" s="68"/>
      <c r="ACY8" s="68"/>
      <c r="ACZ8" s="68"/>
      <c r="ADA8" s="68"/>
      <c r="ADB8" s="68"/>
      <c r="ADC8" s="68"/>
      <c r="ADD8" s="68"/>
      <c r="ADE8" s="68"/>
      <c r="ADF8" s="68"/>
      <c r="ADG8" s="68"/>
      <c r="ADH8" s="68"/>
      <c r="ADI8" s="68"/>
      <c r="ADJ8" s="68"/>
      <c r="ADK8" s="68"/>
      <c r="ADL8" s="68"/>
      <c r="ADM8" s="68"/>
      <c r="ADN8" s="68"/>
      <c r="ADO8" s="68"/>
      <c r="ADP8" s="68"/>
      <c r="ADQ8" s="68"/>
    </row>
    <row r="16" spans="1:797" x14ac:dyDescent="0.35">
      <c r="J16" s="19"/>
    </row>
    <row r="17" spans="9:14" x14ac:dyDescent="0.35">
      <c r="J17" s="19"/>
      <c r="M17" s="68"/>
      <c r="N17" s="68"/>
    </row>
    <row r="18" spans="9:14" x14ac:dyDescent="0.35">
      <c r="J18" s="19"/>
      <c r="M18" s="68"/>
      <c r="N18" s="68"/>
    </row>
    <row r="19" spans="9:14" x14ac:dyDescent="0.35">
      <c r="I19"/>
      <c r="J19" s="19"/>
    </row>
    <row r="20" spans="9:14" x14ac:dyDescent="0.35">
      <c r="J20" s="19"/>
    </row>
    <row r="21" spans="9:14" x14ac:dyDescent="0.35">
      <c r="J21" s="19"/>
    </row>
    <row r="22" spans="9:14" x14ac:dyDescent="0.35">
      <c r="J22" s="19"/>
    </row>
    <row r="23" spans="9:14" x14ac:dyDescent="0.35">
      <c r="J23" s="19"/>
    </row>
    <row r="24" spans="9:14" x14ac:dyDescent="0.35">
      <c r="J24" s="19"/>
    </row>
    <row r="25" spans="9:14" x14ac:dyDescent="0.35">
      <c r="J25" s="19"/>
    </row>
    <row r="26" spans="9:14" x14ac:dyDescent="0.35">
      <c r="J26" s="19"/>
      <c r="K26" s="115"/>
    </row>
    <row r="27" spans="9:14" x14ac:dyDescent="0.35">
      <c r="J27" s="19"/>
    </row>
    <row r="28" spans="9:14" x14ac:dyDescent="0.35">
      <c r="J28" s="19"/>
    </row>
    <row r="29" spans="9:14" x14ac:dyDescent="0.35">
      <c r="J29" s="19"/>
    </row>
    <row r="30" spans="9:14" x14ac:dyDescent="0.35">
      <c r="J30" s="19"/>
    </row>
    <row r="31" spans="9:14" x14ac:dyDescent="0.35">
      <c r="J31" s="19"/>
    </row>
    <row r="32" spans="9:14" x14ac:dyDescent="0.35">
      <c r="J32" s="19"/>
    </row>
    <row r="33" spans="1:34" s="99" customFormat="1" ht="15.5" x14ac:dyDescent="0.35">
      <c r="A33" s="4" t="s">
        <v>28</v>
      </c>
      <c r="B33" s="97" t="s">
        <v>29</v>
      </c>
      <c r="J33" s="100"/>
    </row>
    <row r="34" spans="1:34" x14ac:dyDescent="0.35">
      <c r="J34" s="12">
        <v>2026</v>
      </c>
      <c r="K34" s="12">
        <v>2027</v>
      </c>
      <c r="L34" s="12">
        <v>2028</v>
      </c>
      <c r="M34" s="12">
        <v>2029</v>
      </c>
      <c r="N34" s="12">
        <v>2030</v>
      </c>
      <c r="O34" s="12">
        <v>2031</v>
      </c>
      <c r="P34" s="12">
        <v>2032</v>
      </c>
      <c r="Q34" s="12">
        <v>2033</v>
      </c>
      <c r="R34" s="12">
        <v>2034</v>
      </c>
      <c r="S34" s="12">
        <v>2035</v>
      </c>
      <c r="T34" s="12">
        <v>2036</v>
      </c>
      <c r="U34" s="12">
        <v>2037</v>
      </c>
      <c r="V34" s="12">
        <v>2038</v>
      </c>
      <c r="W34" s="12">
        <v>2039</v>
      </c>
      <c r="X34" s="12">
        <v>2040</v>
      </c>
      <c r="Y34" s="12">
        <v>2041</v>
      </c>
      <c r="Z34" s="12">
        <v>2042</v>
      </c>
      <c r="AA34" s="12">
        <v>2043</v>
      </c>
      <c r="AB34" s="12">
        <v>2044</v>
      </c>
      <c r="AC34" s="12">
        <v>2045</v>
      </c>
      <c r="AD34" s="12">
        <v>2046</v>
      </c>
      <c r="AE34" s="12">
        <v>2047</v>
      </c>
      <c r="AF34" s="12">
        <v>2048</v>
      </c>
      <c r="AG34" s="12">
        <v>2049</v>
      </c>
      <c r="AH34" s="12">
        <v>2050</v>
      </c>
    </row>
    <row r="35" spans="1:34" x14ac:dyDescent="0.35">
      <c r="I35" t="s">
        <v>175</v>
      </c>
      <c r="J35" s="101">
        <v>20.81718073006477</v>
      </c>
      <c r="K35" s="101">
        <v>18.115012864213824</v>
      </c>
      <c r="L35" s="101">
        <v>15.022407653795353</v>
      </c>
      <c r="M35" s="101">
        <v>12.52549685131129</v>
      </c>
      <c r="N35" s="101">
        <v>10.535056438374612</v>
      </c>
      <c r="O35" s="101">
        <v>7.1249290483517136</v>
      </c>
      <c r="P35" s="101">
        <v>6.1466809386146375</v>
      </c>
      <c r="Q35" s="101">
        <v>5.2628746975132552</v>
      </c>
      <c r="R35" s="101">
        <v>4.2265809310447047</v>
      </c>
      <c r="S35" s="101">
        <v>3.3749779035513763</v>
      </c>
      <c r="T35" s="101"/>
      <c r="U35" s="101"/>
      <c r="V35" s="101"/>
      <c r="W35" s="101"/>
      <c r="X35" s="101"/>
      <c r="Y35" s="101"/>
      <c r="Z35" s="101"/>
      <c r="AA35" s="101"/>
      <c r="AB35" s="101"/>
      <c r="AC35" s="101"/>
      <c r="AD35" s="101"/>
      <c r="AE35" s="101"/>
      <c r="AF35" s="101"/>
      <c r="AG35" s="101"/>
      <c r="AH35" s="101"/>
    </row>
    <row r="36" spans="1:34" x14ac:dyDescent="0.35">
      <c r="I36" t="s">
        <v>176</v>
      </c>
      <c r="J36" s="101">
        <v>4.0940579147840532</v>
      </c>
      <c r="K36" s="101">
        <v>3.9818370186877075</v>
      </c>
      <c r="L36" s="101">
        <v>3.6603317691029904</v>
      </c>
      <c r="M36" s="101">
        <v>3.6131984613787367</v>
      </c>
      <c r="N36" s="101">
        <v>3.5660651536544847</v>
      </c>
      <c r="O36" s="101">
        <v>3.4717985382059795</v>
      </c>
      <c r="P36" s="101">
        <v>3.3775319227574747</v>
      </c>
      <c r="Q36" s="101">
        <v>3.2832653073089682</v>
      </c>
      <c r="R36" s="101">
        <v>3.1889986918604638</v>
      </c>
      <c r="S36" s="101">
        <v>3.0947320764119595</v>
      </c>
      <c r="T36" s="101">
        <v>3.0004654609634538</v>
      </c>
      <c r="U36" s="101">
        <v>2.906198845514949</v>
      </c>
      <c r="V36" s="101">
        <v>2.8119322300664438</v>
      </c>
      <c r="W36" s="101">
        <v>2.7176656146179385</v>
      </c>
      <c r="X36" s="101">
        <v>2.6233989991694329</v>
      </c>
      <c r="Y36" s="101">
        <v>2.4819990759966766</v>
      </c>
      <c r="Z36" s="101">
        <v>2.3405991528239189</v>
      </c>
      <c r="AA36" s="101">
        <v>2.1991992296511618</v>
      </c>
      <c r="AB36" s="101">
        <v>2.0577993064784033</v>
      </c>
      <c r="AC36" s="101">
        <v>1.9163993833056459</v>
      </c>
      <c r="AD36" s="101">
        <v>1.7749994601328887</v>
      </c>
      <c r="AE36" s="101">
        <v>1.633599536960131</v>
      </c>
      <c r="AF36" s="101">
        <v>1.4921996137873736</v>
      </c>
      <c r="AG36" s="101">
        <v>1.3507996906146158</v>
      </c>
      <c r="AH36" s="101">
        <v>1.2093997674418584</v>
      </c>
    </row>
    <row r="37" spans="1:34" x14ac:dyDescent="0.35">
      <c r="I37" t="s">
        <v>177</v>
      </c>
      <c r="J37" s="101">
        <v>5.2</v>
      </c>
      <c r="K37" s="101">
        <v>4.3</v>
      </c>
      <c r="L37" s="101">
        <v>3.3</v>
      </c>
      <c r="M37" s="101">
        <v>2.4</v>
      </c>
      <c r="N37" s="101">
        <v>1.7000000000000011</v>
      </c>
      <c r="O37" s="101">
        <v>3.0376224044205857</v>
      </c>
      <c r="P37" s="101">
        <v>2.2353429012222086</v>
      </c>
      <c r="Q37" s="101">
        <v>1.5168859741659413</v>
      </c>
      <c r="R37" s="101">
        <v>0.66404224132292244</v>
      </c>
      <c r="S37" s="101">
        <v>0</v>
      </c>
      <c r="T37" s="101"/>
      <c r="U37" s="101"/>
      <c r="V37" s="101"/>
      <c r="W37" s="101"/>
      <c r="X37" s="101"/>
      <c r="Y37" s="101"/>
      <c r="Z37" s="101"/>
      <c r="AA37" s="101"/>
      <c r="AB37" s="101"/>
      <c r="AC37" s="101"/>
      <c r="AD37" s="101"/>
      <c r="AE37" s="101"/>
      <c r="AF37" s="101"/>
      <c r="AG37" s="101"/>
      <c r="AH37" s="101"/>
    </row>
    <row r="38" spans="1:34" x14ac:dyDescent="0.35">
      <c r="J38" s="19"/>
    </row>
    <row r="39" spans="1:34" x14ac:dyDescent="0.35">
      <c r="J39" s="19"/>
    </row>
    <row r="40" spans="1:34" x14ac:dyDescent="0.35">
      <c r="J40" s="19"/>
    </row>
    <row r="41" spans="1:34" x14ac:dyDescent="0.35">
      <c r="J41" s="19"/>
    </row>
    <row r="42" spans="1:34" x14ac:dyDescent="0.35">
      <c r="J42" s="19"/>
    </row>
    <row r="43" spans="1:34" x14ac:dyDescent="0.35">
      <c r="J43" s="19"/>
    </row>
    <row r="44" spans="1:34" x14ac:dyDescent="0.35">
      <c r="J44" s="19"/>
    </row>
    <row r="45" spans="1:34" x14ac:dyDescent="0.35">
      <c r="J45" s="19"/>
    </row>
    <row r="46" spans="1:34" x14ac:dyDescent="0.35">
      <c r="J46" s="19"/>
    </row>
    <row r="47" spans="1:34" x14ac:dyDescent="0.35">
      <c r="J47" s="19"/>
    </row>
    <row r="48" spans="1:34" x14ac:dyDescent="0.35">
      <c r="J48" s="19"/>
    </row>
    <row r="49" spans="10:10" x14ac:dyDescent="0.35">
      <c r="J49" s="19"/>
    </row>
    <row r="50" spans="10:10" x14ac:dyDescent="0.35">
      <c r="J50" s="19"/>
    </row>
    <row r="51" spans="10:10" x14ac:dyDescent="0.35">
      <c r="J51" s="19"/>
    </row>
    <row r="52" spans="10:10" x14ac:dyDescent="0.35">
      <c r="J52" s="19"/>
    </row>
    <row r="53" spans="10:10" x14ac:dyDescent="0.35">
      <c r="J53" s="19"/>
    </row>
    <row r="54" spans="10:10" x14ac:dyDescent="0.35">
      <c r="J54" s="19"/>
    </row>
    <row r="55" spans="10:10" x14ac:dyDescent="0.35">
      <c r="J55" s="19"/>
    </row>
    <row r="56" spans="10:10" x14ac:dyDescent="0.35">
      <c r="J56" s="19"/>
    </row>
    <row r="57" spans="10:10" x14ac:dyDescent="0.35">
      <c r="J57" s="19"/>
    </row>
    <row r="58" spans="10:10" x14ac:dyDescent="0.35">
      <c r="J58" s="19"/>
    </row>
    <row r="59" spans="10:10" x14ac:dyDescent="0.35">
      <c r="J59" s="19"/>
    </row>
    <row r="60" spans="10:10" x14ac:dyDescent="0.35">
      <c r="J60" s="19"/>
    </row>
    <row r="61" spans="10:10" x14ac:dyDescent="0.35">
      <c r="J61" s="19"/>
    </row>
    <row r="62" spans="10:10" x14ac:dyDescent="0.35">
      <c r="J62" s="19"/>
    </row>
    <row r="63" spans="10:10" x14ac:dyDescent="0.35">
      <c r="J63" s="19"/>
    </row>
    <row r="64" spans="10:10" x14ac:dyDescent="0.35">
      <c r="J64" s="19"/>
    </row>
    <row r="65" spans="10:10" x14ac:dyDescent="0.35">
      <c r="J65" s="19"/>
    </row>
    <row r="66" spans="10:10" x14ac:dyDescent="0.35">
      <c r="J66" s="19"/>
    </row>
    <row r="67" spans="10:10" x14ac:dyDescent="0.35">
      <c r="J67" s="19"/>
    </row>
    <row r="68" spans="10:10" x14ac:dyDescent="0.35">
      <c r="J68" s="19"/>
    </row>
    <row r="69" spans="10:10" x14ac:dyDescent="0.35">
      <c r="J69" s="19"/>
    </row>
    <row r="70" spans="10:10" x14ac:dyDescent="0.35">
      <c r="J70" s="19"/>
    </row>
    <row r="71" spans="10:10" x14ac:dyDescent="0.35">
      <c r="J71" s="19"/>
    </row>
    <row r="72" spans="10:10" x14ac:dyDescent="0.35">
      <c r="J72" s="19"/>
    </row>
    <row r="73" spans="10:10" x14ac:dyDescent="0.35">
      <c r="J73" s="19"/>
    </row>
    <row r="74" spans="10:10" x14ac:dyDescent="0.35">
      <c r="J74" s="19"/>
    </row>
    <row r="75" spans="10:10" x14ac:dyDescent="0.35">
      <c r="J75" s="19"/>
    </row>
    <row r="76" spans="10:10" x14ac:dyDescent="0.35">
      <c r="J76" s="19"/>
    </row>
    <row r="77" spans="10:10" x14ac:dyDescent="0.35">
      <c r="J77" s="19"/>
    </row>
    <row r="78" spans="10:10" x14ac:dyDescent="0.35">
      <c r="J78" s="19"/>
    </row>
    <row r="79" spans="10:10" x14ac:dyDescent="0.35">
      <c r="J79" s="19"/>
    </row>
    <row r="80" spans="10:10" x14ac:dyDescent="0.35">
      <c r="J80" s="19"/>
    </row>
    <row r="81" spans="10:10" x14ac:dyDescent="0.35">
      <c r="J81" s="19"/>
    </row>
    <row r="82" spans="10:10" x14ac:dyDescent="0.35">
      <c r="J82" s="19"/>
    </row>
    <row r="83" spans="10:10" x14ac:dyDescent="0.35">
      <c r="J83" s="19"/>
    </row>
    <row r="84" spans="10:10" x14ac:dyDescent="0.35">
      <c r="J84" s="19"/>
    </row>
    <row r="85" spans="10:10" x14ac:dyDescent="0.35">
      <c r="J85" s="19"/>
    </row>
    <row r="86" spans="10:10" x14ac:dyDescent="0.35">
      <c r="J86" s="19"/>
    </row>
    <row r="87" spans="10:10" x14ac:dyDescent="0.35">
      <c r="J87" s="19"/>
    </row>
    <row r="88" spans="10:10" x14ac:dyDescent="0.35">
      <c r="J88" s="19"/>
    </row>
    <row r="89" spans="10:10" x14ac:dyDescent="0.35">
      <c r="J89" s="19"/>
    </row>
    <row r="90" spans="10:10" x14ac:dyDescent="0.35">
      <c r="J90" s="19"/>
    </row>
    <row r="91" spans="10:10" x14ac:dyDescent="0.35">
      <c r="J91" s="19"/>
    </row>
    <row r="92" spans="10:10" x14ac:dyDescent="0.35">
      <c r="J92" s="19"/>
    </row>
    <row r="93" spans="10:10" x14ac:dyDescent="0.35">
      <c r="J93" s="19"/>
    </row>
    <row r="94" spans="10:10" x14ac:dyDescent="0.35">
      <c r="J94" s="19"/>
    </row>
    <row r="95" spans="10:10" x14ac:dyDescent="0.35">
      <c r="J95" s="19"/>
    </row>
    <row r="96" spans="10:10" x14ac:dyDescent="0.35">
      <c r="J96" s="19"/>
    </row>
    <row r="97" spans="10:10" x14ac:dyDescent="0.35">
      <c r="J97" s="19"/>
    </row>
    <row r="98" spans="10:10" x14ac:dyDescent="0.35">
      <c r="J98" s="19"/>
    </row>
    <row r="99" spans="10:10" x14ac:dyDescent="0.35">
      <c r="J99" s="19"/>
    </row>
    <row r="100" spans="10:10" x14ac:dyDescent="0.35">
      <c r="J100" s="19"/>
    </row>
    <row r="101" spans="10:10" x14ac:dyDescent="0.35">
      <c r="J101" s="19"/>
    </row>
    <row r="102" spans="10:10" x14ac:dyDescent="0.35">
      <c r="J102" s="19"/>
    </row>
    <row r="103" spans="10:10" x14ac:dyDescent="0.35">
      <c r="J103" s="19"/>
    </row>
    <row r="104" spans="10:10" x14ac:dyDescent="0.35">
      <c r="J104" s="19"/>
    </row>
    <row r="105" spans="10:10" x14ac:dyDescent="0.35">
      <c r="J105" s="19"/>
    </row>
    <row r="106" spans="10:10" x14ac:dyDescent="0.35">
      <c r="J106" s="19"/>
    </row>
    <row r="107" spans="10:10" x14ac:dyDescent="0.35">
      <c r="J107" s="19"/>
    </row>
    <row r="108" spans="10:10" x14ac:dyDescent="0.35">
      <c r="J108" s="19"/>
    </row>
    <row r="109" spans="10:10" x14ac:dyDescent="0.35">
      <c r="J109" s="19"/>
    </row>
    <row r="110" spans="10:10" x14ac:dyDescent="0.35">
      <c r="J110" s="19"/>
    </row>
    <row r="111" spans="10:10" x14ac:dyDescent="0.35">
      <c r="J111" s="19"/>
    </row>
    <row r="112" spans="10:10" x14ac:dyDescent="0.35">
      <c r="J112" s="19"/>
    </row>
    <row r="113" spans="10:10" x14ac:dyDescent="0.35">
      <c r="J113" s="19"/>
    </row>
    <row r="114" spans="10:10" x14ac:dyDescent="0.35">
      <c r="J114" s="19"/>
    </row>
    <row r="115" spans="10:10" x14ac:dyDescent="0.35">
      <c r="J115" s="19"/>
    </row>
    <row r="116" spans="10:10" x14ac:dyDescent="0.35">
      <c r="J116" s="19"/>
    </row>
    <row r="117" spans="10:10" x14ac:dyDescent="0.35">
      <c r="J117" s="19"/>
    </row>
    <row r="118" spans="10:10" x14ac:dyDescent="0.35">
      <c r="J118" s="19"/>
    </row>
    <row r="119" spans="10:10" x14ac:dyDescent="0.35">
      <c r="J119" s="19"/>
    </row>
    <row r="120" spans="10:10" x14ac:dyDescent="0.35">
      <c r="J120" s="19"/>
    </row>
    <row r="121" spans="10:10" x14ac:dyDescent="0.35">
      <c r="J121" s="19"/>
    </row>
    <row r="122" spans="10:10" x14ac:dyDescent="0.35">
      <c r="J122" s="19"/>
    </row>
    <row r="123" spans="10:10" x14ac:dyDescent="0.35">
      <c r="J123" s="19"/>
    </row>
    <row r="124" spans="10:10" x14ac:dyDescent="0.35">
      <c r="J124" s="19"/>
    </row>
    <row r="125" spans="10:10" x14ac:dyDescent="0.35">
      <c r="J125" s="19"/>
    </row>
    <row r="126" spans="10:10" x14ac:dyDescent="0.35">
      <c r="J126" s="19"/>
    </row>
    <row r="127" spans="10:10" x14ac:dyDescent="0.35">
      <c r="J127" s="19"/>
    </row>
    <row r="128" spans="10:10" x14ac:dyDescent="0.35">
      <c r="J128" s="19"/>
    </row>
    <row r="129" spans="10:10" x14ac:dyDescent="0.35">
      <c r="J129" s="19"/>
    </row>
    <row r="130" spans="10:10" x14ac:dyDescent="0.35">
      <c r="J130" s="19"/>
    </row>
    <row r="131" spans="10:10" x14ac:dyDescent="0.35">
      <c r="J131" s="19"/>
    </row>
    <row r="132" spans="10:10" x14ac:dyDescent="0.35">
      <c r="J132" s="19"/>
    </row>
    <row r="133" spans="10:10" x14ac:dyDescent="0.35">
      <c r="J133" s="19"/>
    </row>
    <row r="134" spans="10:10" x14ac:dyDescent="0.35">
      <c r="J134" s="19"/>
    </row>
    <row r="135" spans="10:10" x14ac:dyDescent="0.35">
      <c r="J135" s="19"/>
    </row>
    <row r="136" spans="10:10" x14ac:dyDescent="0.35">
      <c r="J136" s="19"/>
    </row>
    <row r="137" spans="10:10" x14ac:dyDescent="0.35">
      <c r="J137" s="19"/>
    </row>
    <row r="138" spans="10:10" x14ac:dyDescent="0.35">
      <c r="J138" s="19"/>
    </row>
    <row r="139" spans="10:10" x14ac:dyDescent="0.35">
      <c r="J139" s="19"/>
    </row>
    <row r="140" spans="10:10" x14ac:dyDescent="0.35">
      <c r="J140" s="19"/>
    </row>
    <row r="141" spans="10:10" x14ac:dyDescent="0.35">
      <c r="J141" s="19"/>
    </row>
    <row r="142" spans="10:10" x14ac:dyDescent="0.35">
      <c r="J142" s="19"/>
    </row>
    <row r="143" spans="10:10" x14ac:dyDescent="0.35">
      <c r="J143" s="19"/>
    </row>
    <row r="144" spans="10:10" x14ac:dyDescent="0.35">
      <c r="J144" s="19"/>
    </row>
    <row r="145" spans="10:10" x14ac:dyDescent="0.35">
      <c r="J145" s="19"/>
    </row>
    <row r="146" spans="10:10" x14ac:dyDescent="0.35">
      <c r="J146" s="19"/>
    </row>
    <row r="147" spans="10:10" x14ac:dyDescent="0.35">
      <c r="J147" s="19"/>
    </row>
    <row r="148" spans="10:10" x14ac:dyDescent="0.35">
      <c r="J148" s="19"/>
    </row>
    <row r="149" spans="10:10" x14ac:dyDescent="0.35">
      <c r="J149" s="19"/>
    </row>
    <row r="150" spans="10:10" x14ac:dyDescent="0.35">
      <c r="J150" s="19"/>
    </row>
    <row r="151" spans="10:10" x14ac:dyDescent="0.35">
      <c r="J151" s="19"/>
    </row>
    <row r="152" spans="10:10" x14ac:dyDescent="0.35">
      <c r="J152" s="19"/>
    </row>
    <row r="153" spans="10:10" x14ac:dyDescent="0.35">
      <c r="J153" s="19"/>
    </row>
    <row r="154" spans="10:10" x14ac:dyDescent="0.35">
      <c r="J154" s="19"/>
    </row>
    <row r="155" spans="10:10" x14ac:dyDescent="0.35">
      <c r="J155" s="19"/>
    </row>
    <row r="156" spans="10:10" x14ac:dyDescent="0.35">
      <c r="J156" s="19"/>
    </row>
    <row r="157" spans="10:10" x14ac:dyDescent="0.35">
      <c r="J157" s="19"/>
    </row>
    <row r="158" spans="10:10" x14ac:dyDescent="0.35">
      <c r="J158" s="19"/>
    </row>
    <row r="159" spans="10:10" x14ac:dyDescent="0.35">
      <c r="J159" s="19"/>
    </row>
    <row r="160" spans="10:10" x14ac:dyDescent="0.35">
      <c r="J160" s="19"/>
    </row>
    <row r="161" spans="10:10" x14ac:dyDescent="0.35">
      <c r="J161" s="19"/>
    </row>
    <row r="162" spans="10:10" x14ac:dyDescent="0.35">
      <c r="J162" s="19"/>
    </row>
    <row r="163" spans="10:10" x14ac:dyDescent="0.35">
      <c r="J163" s="19"/>
    </row>
    <row r="164" spans="10:10" x14ac:dyDescent="0.35">
      <c r="J164" s="19"/>
    </row>
    <row r="165" spans="10:10" x14ac:dyDescent="0.35">
      <c r="J165" s="19"/>
    </row>
    <row r="166" spans="10:10" x14ac:dyDescent="0.35">
      <c r="J166" s="19"/>
    </row>
    <row r="167" spans="10:10" x14ac:dyDescent="0.35">
      <c r="J167" s="19"/>
    </row>
    <row r="168" spans="10:10" x14ac:dyDescent="0.35">
      <c r="J168" s="19"/>
    </row>
    <row r="169" spans="10:10" x14ac:dyDescent="0.35">
      <c r="J169" s="19"/>
    </row>
    <row r="170" spans="10:10" x14ac:dyDescent="0.35">
      <c r="J170" s="19"/>
    </row>
    <row r="171" spans="10:10" x14ac:dyDescent="0.35">
      <c r="J171" s="19"/>
    </row>
    <row r="172" spans="10:10" x14ac:dyDescent="0.35">
      <c r="J172" s="19"/>
    </row>
    <row r="173" spans="10:10" x14ac:dyDescent="0.35">
      <c r="J173" s="19"/>
    </row>
    <row r="174" spans="10:10" x14ac:dyDescent="0.35">
      <c r="J174" s="19"/>
    </row>
    <row r="175" spans="10:10" x14ac:dyDescent="0.35">
      <c r="J175" s="19"/>
    </row>
    <row r="176" spans="10:10" x14ac:dyDescent="0.35">
      <c r="J176" s="19"/>
    </row>
    <row r="177" spans="10:10" x14ac:dyDescent="0.35">
      <c r="J177" s="19"/>
    </row>
    <row r="178" spans="10:10" x14ac:dyDescent="0.35">
      <c r="J178" s="19"/>
    </row>
    <row r="179" spans="10:10" x14ac:dyDescent="0.35">
      <c r="J179" s="19"/>
    </row>
    <row r="180" spans="10:10" x14ac:dyDescent="0.35">
      <c r="J180" s="19"/>
    </row>
    <row r="181" spans="10:10" x14ac:dyDescent="0.35">
      <c r="J181" s="19"/>
    </row>
    <row r="182" spans="10:10" x14ac:dyDescent="0.35">
      <c r="J182" s="19"/>
    </row>
    <row r="183" spans="10:10" x14ac:dyDescent="0.35">
      <c r="J183" s="19"/>
    </row>
    <row r="184" spans="10:10" x14ac:dyDescent="0.35">
      <c r="J184" s="19"/>
    </row>
    <row r="185" spans="10:10" x14ac:dyDescent="0.35">
      <c r="J185" s="19"/>
    </row>
    <row r="186" spans="10:10" x14ac:dyDescent="0.35">
      <c r="J186" s="19"/>
    </row>
    <row r="187" spans="10:10" x14ac:dyDescent="0.35">
      <c r="J187" s="19"/>
    </row>
    <row r="188" spans="10:10" x14ac:dyDescent="0.35">
      <c r="J188" s="19"/>
    </row>
    <row r="189" spans="10:10" x14ac:dyDescent="0.35">
      <c r="J189" s="19"/>
    </row>
    <row r="190" spans="10:10" x14ac:dyDescent="0.35">
      <c r="J190" s="19"/>
    </row>
    <row r="191" spans="10:10" x14ac:dyDescent="0.35">
      <c r="J191" s="19"/>
    </row>
    <row r="192" spans="10:10" x14ac:dyDescent="0.35">
      <c r="J192" s="19"/>
    </row>
    <row r="193" spans="10:10" x14ac:dyDescent="0.35">
      <c r="J193" s="19"/>
    </row>
    <row r="194" spans="10:10" x14ac:dyDescent="0.35">
      <c r="J194" s="19"/>
    </row>
    <row r="195" spans="10:10" x14ac:dyDescent="0.35">
      <c r="J195" s="19"/>
    </row>
    <row r="196" spans="10:10" x14ac:dyDescent="0.35">
      <c r="J196" s="19"/>
    </row>
    <row r="197" spans="10:10" x14ac:dyDescent="0.35">
      <c r="J197" s="19"/>
    </row>
    <row r="198" spans="10:10" x14ac:dyDescent="0.35">
      <c r="J198" s="19"/>
    </row>
    <row r="199" spans="10:10" x14ac:dyDescent="0.35">
      <c r="J199" s="19"/>
    </row>
    <row r="200" spans="10:10" x14ac:dyDescent="0.35">
      <c r="J200" s="19"/>
    </row>
    <row r="201" spans="10:10" x14ac:dyDescent="0.35">
      <c r="J201" s="19"/>
    </row>
    <row r="202" spans="10:10" x14ac:dyDescent="0.35">
      <c r="J202" s="19"/>
    </row>
    <row r="203" spans="10:10" x14ac:dyDescent="0.35">
      <c r="J203" s="19"/>
    </row>
    <row r="204" spans="10:10" x14ac:dyDescent="0.35">
      <c r="J204" s="19"/>
    </row>
    <row r="205" spans="10:10" x14ac:dyDescent="0.35">
      <c r="J205" s="19"/>
    </row>
    <row r="206" spans="10:10" x14ac:dyDescent="0.35">
      <c r="J206" s="19"/>
    </row>
    <row r="207" spans="10:10" x14ac:dyDescent="0.35">
      <c r="J207" s="19"/>
    </row>
    <row r="208" spans="10:10" x14ac:dyDescent="0.35">
      <c r="J208" s="19"/>
    </row>
    <row r="209" spans="10:10" x14ac:dyDescent="0.35">
      <c r="J209" s="19"/>
    </row>
    <row r="210" spans="10:10" x14ac:dyDescent="0.35">
      <c r="J210" s="19"/>
    </row>
    <row r="211" spans="10:10" x14ac:dyDescent="0.35">
      <c r="J211" s="19"/>
    </row>
    <row r="212" spans="10:10" x14ac:dyDescent="0.35">
      <c r="J212" s="19"/>
    </row>
    <row r="213" spans="10:10" x14ac:dyDescent="0.35">
      <c r="J213" s="19"/>
    </row>
    <row r="214" spans="10:10" x14ac:dyDescent="0.35">
      <c r="J214" s="19"/>
    </row>
    <row r="215" spans="10:10" x14ac:dyDescent="0.35">
      <c r="J215" s="19"/>
    </row>
    <row r="216" spans="10:10" x14ac:dyDescent="0.35">
      <c r="J216" s="19"/>
    </row>
    <row r="217" spans="10:10" x14ac:dyDescent="0.35">
      <c r="J217" s="19"/>
    </row>
    <row r="218" spans="10:10" x14ac:dyDescent="0.35">
      <c r="J218" s="19"/>
    </row>
    <row r="219" spans="10:10" x14ac:dyDescent="0.35">
      <c r="J219" s="19"/>
    </row>
    <row r="220" spans="10:10" x14ac:dyDescent="0.35">
      <c r="J220" s="19"/>
    </row>
    <row r="221" spans="10:10" x14ac:dyDescent="0.35">
      <c r="J221" s="19"/>
    </row>
    <row r="222" spans="10:10" x14ac:dyDescent="0.35">
      <c r="J222" s="19"/>
    </row>
    <row r="223" spans="10:10" x14ac:dyDescent="0.35">
      <c r="J223" s="19"/>
    </row>
    <row r="224" spans="10:10" x14ac:dyDescent="0.35">
      <c r="J224" s="19"/>
    </row>
    <row r="225" spans="10:10" x14ac:dyDescent="0.35">
      <c r="J225" s="19"/>
    </row>
    <row r="226" spans="10:10" x14ac:dyDescent="0.35">
      <c r="J226" s="19"/>
    </row>
    <row r="227" spans="10:10" x14ac:dyDescent="0.35">
      <c r="J227" s="19"/>
    </row>
    <row r="228" spans="10:10" x14ac:dyDescent="0.35">
      <c r="J228" s="19"/>
    </row>
    <row r="229" spans="10:10" x14ac:dyDescent="0.35">
      <c r="J229" s="19"/>
    </row>
    <row r="230" spans="10:10" x14ac:dyDescent="0.35">
      <c r="J230" s="19"/>
    </row>
    <row r="231" spans="10:10" x14ac:dyDescent="0.35">
      <c r="J231" s="19"/>
    </row>
    <row r="232" spans="10:10" x14ac:dyDescent="0.35">
      <c r="J232" s="19"/>
    </row>
    <row r="233" spans="10:10" x14ac:dyDescent="0.35">
      <c r="J233" s="19"/>
    </row>
    <row r="234" spans="10:10" x14ac:dyDescent="0.35">
      <c r="J234" s="19"/>
    </row>
    <row r="235" spans="10:10" x14ac:dyDescent="0.35">
      <c r="J235" s="19"/>
    </row>
    <row r="236" spans="10:10" x14ac:dyDescent="0.35">
      <c r="J236" s="19"/>
    </row>
    <row r="237" spans="10:10" x14ac:dyDescent="0.35">
      <c r="J237" s="19"/>
    </row>
    <row r="238" spans="10:10" x14ac:dyDescent="0.35">
      <c r="J238" s="19"/>
    </row>
    <row r="239" spans="10:10" x14ac:dyDescent="0.35">
      <c r="J239" s="19"/>
    </row>
    <row r="240" spans="10:10" x14ac:dyDescent="0.35">
      <c r="J240" s="19"/>
    </row>
    <row r="241" spans="10:10" x14ac:dyDescent="0.35">
      <c r="J241" s="19"/>
    </row>
    <row r="242" spans="10:10" x14ac:dyDescent="0.35">
      <c r="J242" s="19"/>
    </row>
    <row r="243" spans="10:10" x14ac:dyDescent="0.35">
      <c r="J243" s="19"/>
    </row>
    <row r="244" spans="10:10" x14ac:dyDescent="0.35">
      <c r="J244" s="19"/>
    </row>
    <row r="245" spans="10:10" x14ac:dyDescent="0.35">
      <c r="J245" s="19"/>
    </row>
    <row r="246" spans="10:10" x14ac:dyDescent="0.35">
      <c r="J246" s="19"/>
    </row>
    <row r="247" spans="10:10" x14ac:dyDescent="0.35">
      <c r="J247" s="19"/>
    </row>
    <row r="248" spans="10:10" x14ac:dyDescent="0.35">
      <c r="J248" s="19"/>
    </row>
    <row r="249" spans="10:10" x14ac:dyDescent="0.35">
      <c r="J249" s="19"/>
    </row>
    <row r="250" spans="10:10" x14ac:dyDescent="0.35">
      <c r="J250" s="19"/>
    </row>
    <row r="251" spans="10:10" x14ac:dyDescent="0.35">
      <c r="J251" s="19"/>
    </row>
    <row r="252" spans="10:10" x14ac:dyDescent="0.35">
      <c r="J252" s="19"/>
    </row>
    <row r="253" spans="10:10" x14ac:dyDescent="0.35">
      <c r="J253" s="19"/>
    </row>
    <row r="254" spans="10:10" x14ac:dyDescent="0.35">
      <c r="J254" s="19"/>
    </row>
    <row r="255" spans="10:10" x14ac:dyDescent="0.35">
      <c r="J255" s="19"/>
    </row>
    <row r="256" spans="10:10" x14ac:dyDescent="0.35">
      <c r="J256" s="19"/>
    </row>
    <row r="257" spans="10:10" x14ac:dyDescent="0.35">
      <c r="J257" s="19"/>
    </row>
    <row r="258" spans="10:10" x14ac:dyDescent="0.35">
      <c r="J258" s="19"/>
    </row>
    <row r="259" spans="10:10" x14ac:dyDescent="0.35">
      <c r="J259" s="19"/>
    </row>
    <row r="260" spans="10:10" x14ac:dyDescent="0.35">
      <c r="J260" s="19"/>
    </row>
    <row r="261" spans="10:10" x14ac:dyDescent="0.35">
      <c r="J261" s="19"/>
    </row>
    <row r="262" spans="10:10" x14ac:dyDescent="0.35">
      <c r="J262" s="19"/>
    </row>
    <row r="263" spans="10:10" x14ac:dyDescent="0.35">
      <c r="J263" s="19"/>
    </row>
    <row r="264" spans="10:10" x14ac:dyDescent="0.35">
      <c r="J264" s="19"/>
    </row>
    <row r="265" spans="10:10" x14ac:dyDescent="0.35">
      <c r="J265" s="19"/>
    </row>
    <row r="266" spans="10:10" x14ac:dyDescent="0.35">
      <c r="J266" s="19"/>
    </row>
    <row r="267" spans="10:10" x14ac:dyDescent="0.35">
      <c r="J267" s="19"/>
    </row>
    <row r="268" spans="10:10" x14ac:dyDescent="0.35">
      <c r="J268" s="19"/>
    </row>
    <row r="269" spans="10:10" x14ac:dyDescent="0.35">
      <c r="J269" s="19"/>
    </row>
    <row r="270" spans="10:10" x14ac:dyDescent="0.35">
      <c r="J270" s="19"/>
    </row>
    <row r="271" spans="10:10" x14ac:dyDescent="0.35">
      <c r="J271" s="19"/>
    </row>
    <row r="272" spans="10:10" x14ac:dyDescent="0.35">
      <c r="J272" s="19"/>
    </row>
    <row r="273" spans="10:10" x14ac:dyDescent="0.35">
      <c r="J273" s="19"/>
    </row>
    <row r="274" spans="10:10" x14ac:dyDescent="0.35">
      <c r="J274" s="19"/>
    </row>
    <row r="275" spans="10:10" x14ac:dyDescent="0.35">
      <c r="J275" s="19"/>
    </row>
    <row r="276" spans="10:10" x14ac:dyDescent="0.35">
      <c r="J276" s="19"/>
    </row>
    <row r="277" spans="10:10" x14ac:dyDescent="0.35">
      <c r="J277" s="19"/>
    </row>
    <row r="278" spans="10:10" x14ac:dyDescent="0.35">
      <c r="J278" s="19"/>
    </row>
    <row r="279" spans="10:10" x14ac:dyDescent="0.35">
      <c r="J279" s="19"/>
    </row>
    <row r="280" spans="10:10" x14ac:dyDescent="0.35">
      <c r="J280" s="19"/>
    </row>
    <row r="281" spans="10:10" x14ac:dyDescent="0.35">
      <c r="J281" s="19"/>
    </row>
    <row r="282" spans="10:10" x14ac:dyDescent="0.35">
      <c r="J282" s="19"/>
    </row>
    <row r="283" spans="10:10" x14ac:dyDescent="0.35">
      <c r="J283" s="19"/>
    </row>
    <row r="284" spans="10:10" x14ac:dyDescent="0.35">
      <c r="J284" s="19"/>
    </row>
    <row r="285" spans="10:10" x14ac:dyDescent="0.35">
      <c r="J285" s="19"/>
    </row>
    <row r="286" spans="10:10" x14ac:dyDescent="0.35">
      <c r="J286" s="19"/>
    </row>
    <row r="287" spans="10:10" x14ac:dyDescent="0.35">
      <c r="J287" s="19"/>
    </row>
    <row r="288" spans="10:10" x14ac:dyDescent="0.35">
      <c r="J288" s="19"/>
    </row>
    <row r="289" spans="10:10" x14ac:dyDescent="0.35">
      <c r="J289" s="19"/>
    </row>
    <row r="290" spans="10:10" x14ac:dyDescent="0.35">
      <c r="J290" s="19"/>
    </row>
    <row r="291" spans="10:10" x14ac:dyDescent="0.35">
      <c r="J291" s="19"/>
    </row>
    <row r="292" spans="10:10" x14ac:dyDescent="0.35">
      <c r="J292" s="19"/>
    </row>
    <row r="293" spans="10:10" x14ac:dyDescent="0.35">
      <c r="J293" s="19"/>
    </row>
    <row r="294" spans="10:10" x14ac:dyDescent="0.35">
      <c r="J294" s="19"/>
    </row>
    <row r="295" spans="10:10" x14ac:dyDescent="0.35">
      <c r="J295" s="19"/>
    </row>
    <row r="296" spans="10:10" x14ac:dyDescent="0.35">
      <c r="J296" s="19"/>
    </row>
    <row r="297" spans="10:10" x14ac:dyDescent="0.35">
      <c r="J297" s="19"/>
    </row>
    <row r="298" spans="10:10" x14ac:dyDescent="0.35">
      <c r="J298" s="19"/>
    </row>
    <row r="299" spans="10:10" x14ac:dyDescent="0.35">
      <c r="J299" s="19"/>
    </row>
    <row r="300" spans="10:10" x14ac:dyDescent="0.35">
      <c r="J300" s="19"/>
    </row>
    <row r="301" spans="10:10" x14ac:dyDescent="0.35">
      <c r="J301" s="19"/>
    </row>
    <row r="302" spans="10:10" x14ac:dyDescent="0.35">
      <c r="J302" s="19"/>
    </row>
    <row r="303" spans="10:10" x14ac:dyDescent="0.35">
      <c r="J303" s="19"/>
    </row>
    <row r="304" spans="10:10" x14ac:dyDescent="0.35">
      <c r="J304" s="19"/>
    </row>
    <row r="305" spans="10:10" x14ac:dyDescent="0.35">
      <c r="J305" s="19"/>
    </row>
    <row r="306" spans="10:10" x14ac:dyDescent="0.35">
      <c r="J306" s="19"/>
    </row>
    <row r="307" spans="10:10" x14ac:dyDescent="0.35">
      <c r="J307" s="19"/>
    </row>
    <row r="308" spans="10:10" x14ac:dyDescent="0.35">
      <c r="J308" s="19"/>
    </row>
    <row r="309" spans="10:10" x14ac:dyDescent="0.35">
      <c r="J309" s="19"/>
    </row>
    <row r="310" spans="10:10" x14ac:dyDescent="0.35">
      <c r="J310" s="19"/>
    </row>
    <row r="311" spans="10:10" x14ac:dyDescent="0.35">
      <c r="J311" s="19"/>
    </row>
    <row r="312" spans="10:10" x14ac:dyDescent="0.35">
      <c r="J312" s="19"/>
    </row>
    <row r="313" spans="10:10" x14ac:dyDescent="0.35">
      <c r="J313" s="19"/>
    </row>
    <row r="314" spans="10:10" x14ac:dyDescent="0.35">
      <c r="J314" s="19"/>
    </row>
    <row r="315" spans="10:10" x14ac:dyDescent="0.35">
      <c r="J315" s="19"/>
    </row>
    <row r="316" spans="10:10" x14ac:dyDescent="0.35">
      <c r="J316" s="19"/>
    </row>
    <row r="317" spans="10:10" x14ac:dyDescent="0.35">
      <c r="J317" s="19"/>
    </row>
    <row r="318" spans="10:10" x14ac:dyDescent="0.35">
      <c r="J318" s="19"/>
    </row>
    <row r="319" spans="10:10" x14ac:dyDescent="0.35">
      <c r="J319" s="19"/>
    </row>
    <row r="320" spans="10:10" x14ac:dyDescent="0.35">
      <c r="J320" s="19"/>
    </row>
    <row r="321" spans="10:10" x14ac:dyDescent="0.35">
      <c r="J321" s="19"/>
    </row>
    <row r="322" spans="10:10" x14ac:dyDescent="0.35">
      <c r="J322" s="19"/>
    </row>
    <row r="323" spans="10:10" x14ac:dyDescent="0.35">
      <c r="J323" s="19"/>
    </row>
    <row r="324" spans="10:10" x14ac:dyDescent="0.35">
      <c r="J324" s="19"/>
    </row>
    <row r="325" spans="10:10" x14ac:dyDescent="0.35">
      <c r="J325" s="19"/>
    </row>
    <row r="326" spans="10:10" x14ac:dyDescent="0.35">
      <c r="J326" s="19"/>
    </row>
    <row r="327" spans="10:10" x14ac:dyDescent="0.35">
      <c r="J327" s="19"/>
    </row>
    <row r="328" spans="10:10" x14ac:dyDescent="0.35">
      <c r="J328" s="19"/>
    </row>
    <row r="329" spans="10:10" x14ac:dyDescent="0.35">
      <c r="J329" s="19"/>
    </row>
    <row r="330" spans="10:10" x14ac:dyDescent="0.35">
      <c r="J330" s="19"/>
    </row>
    <row r="331" spans="10:10" x14ac:dyDescent="0.35">
      <c r="J331" s="19"/>
    </row>
    <row r="332" spans="10:10" x14ac:dyDescent="0.35">
      <c r="J332" s="19"/>
    </row>
    <row r="333" spans="10:10" x14ac:dyDescent="0.35">
      <c r="J333" s="19"/>
    </row>
    <row r="334" spans="10:10" x14ac:dyDescent="0.35">
      <c r="J334" s="19"/>
    </row>
    <row r="335" spans="10:10" x14ac:dyDescent="0.35">
      <c r="J335" s="19"/>
    </row>
    <row r="336" spans="10:10" x14ac:dyDescent="0.35">
      <c r="J336" s="19"/>
    </row>
    <row r="337" spans="10:10" x14ac:dyDescent="0.35">
      <c r="J337" s="19"/>
    </row>
    <row r="338" spans="10:10" x14ac:dyDescent="0.35">
      <c r="J338" s="19"/>
    </row>
    <row r="339" spans="10:10" x14ac:dyDescent="0.35">
      <c r="J339" s="19"/>
    </row>
    <row r="340" spans="10:10" x14ac:dyDescent="0.35">
      <c r="J340" s="19"/>
    </row>
    <row r="341" spans="10:10" x14ac:dyDescent="0.35">
      <c r="J341" s="19"/>
    </row>
    <row r="342" spans="10:10" x14ac:dyDescent="0.35">
      <c r="J342" s="19"/>
    </row>
    <row r="343" spans="10:10" x14ac:dyDescent="0.35">
      <c r="J343" s="19"/>
    </row>
    <row r="344" spans="10:10" x14ac:dyDescent="0.35">
      <c r="J344" s="19"/>
    </row>
    <row r="345" spans="10:10" x14ac:dyDescent="0.35">
      <c r="J345" s="19"/>
    </row>
    <row r="346" spans="10:10" x14ac:dyDescent="0.35">
      <c r="J346" s="19"/>
    </row>
    <row r="347" spans="10:10" x14ac:dyDescent="0.35">
      <c r="J347" s="19"/>
    </row>
    <row r="348" spans="10:10" x14ac:dyDescent="0.35">
      <c r="J348" s="19"/>
    </row>
    <row r="349" spans="10:10" x14ac:dyDescent="0.35">
      <c r="J349" s="19"/>
    </row>
    <row r="350" spans="10:10" x14ac:dyDescent="0.35">
      <c r="J350" s="19"/>
    </row>
    <row r="351" spans="10:10" x14ac:dyDescent="0.35">
      <c r="J351" s="19"/>
    </row>
    <row r="352" spans="10:10" x14ac:dyDescent="0.35">
      <c r="J352" s="19"/>
    </row>
    <row r="353" spans="10:10" x14ac:dyDescent="0.35">
      <c r="J353" s="19"/>
    </row>
    <row r="354" spans="10:10" x14ac:dyDescent="0.35">
      <c r="J354" s="19"/>
    </row>
    <row r="355" spans="10:10" x14ac:dyDescent="0.35">
      <c r="J355" s="19"/>
    </row>
    <row r="356" spans="10:10" x14ac:dyDescent="0.35">
      <c r="J356" s="19"/>
    </row>
    <row r="357" spans="10:10" x14ac:dyDescent="0.35">
      <c r="J357" s="19"/>
    </row>
    <row r="358" spans="10:10" x14ac:dyDescent="0.35">
      <c r="J358" s="19"/>
    </row>
    <row r="359" spans="10:10" x14ac:dyDescent="0.35">
      <c r="J359" s="19"/>
    </row>
    <row r="360" spans="10:10" x14ac:dyDescent="0.35">
      <c r="J360" s="19"/>
    </row>
    <row r="361" spans="10:10" x14ac:dyDescent="0.35">
      <c r="J361" s="19"/>
    </row>
    <row r="362" spans="10:10" x14ac:dyDescent="0.35">
      <c r="J362" s="19"/>
    </row>
    <row r="363" spans="10:10" x14ac:dyDescent="0.35">
      <c r="J363" s="19"/>
    </row>
    <row r="364" spans="10:10" x14ac:dyDescent="0.35">
      <c r="J364" s="19"/>
    </row>
    <row r="365" spans="10:10" x14ac:dyDescent="0.35">
      <c r="J365" s="19"/>
    </row>
    <row r="366" spans="10:10" x14ac:dyDescent="0.35">
      <c r="J366" s="19"/>
    </row>
    <row r="367" spans="10:10" x14ac:dyDescent="0.35">
      <c r="J367" s="19"/>
    </row>
    <row r="368" spans="10:10" x14ac:dyDescent="0.35">
      <c r="J368" s="19"/>
    </row>
    <row r="369" spans="10:10" x14ac:dyDescent="0.35">
      <c r="J369" s="19"/>
    </row>
    <row r="370" spans="10:10" x14ac:dyDescent="0.35">
      <c r="J370" s="19"/>
    </row>
    <row r="371" spans="10:10" x14ac:dyDescent="0.35">
      <c r="J371" s="19"/>
    </row>
    <row r="372" spans="10:10" x14ac:dyDescent="0.35">
      <c r="J372" s="19"/>
    </row>
    <row r="373" spans="10:10" x14ac:dyDescent="0.35">
      <c r="J373" s="19"/>
    </row>
    <row r="374" spans="10:10" x14ac:dyDescent="0.35">
      <c r="J374" s="19"/>
    </row>
    <row r="375" spans="10:10" x14ac:dyDescent="0.35">
      <c r="J375" s="19"/>
    </row>
    <row r="376" spans="10:10" x14ac:dyDescent="0.35">
      <c r="J376" s="19"/>
    </row>
    <row r="377" spans="10:10" x14ac:dyDescent="0.35">
      <c r="J377" s="19"/>
    </row>
    <row r="378" spans="10:10" x14ac:dyDescent="0.35">
      <c r="J378" s="19"/>
    </row>
    <row r="379" spans="10:10" x14ac:dyDescent="0.35">
      <c r="J379" s="19"/>
    </row>
    <row r="380" spans="10:10" x14ac:dyDescent="0.35">
      <c r="J380" s="19"/>
    </row>
    <row r="381" spans="10:10" x14ac:dyDescent="0.35">
      <c r="J381" s="19"/>
    </row>
    <row r="382" spans="10:10" x14ac:dyDescent="0.35">
      <c r="J382" s="19"/>
    </row>
    <row r="383" spans="10:10" x14ac:dyDescent="0.35">
      <c r="J383" s="19"/>
    </row>
    <row r="384" spans="10:10" x14ac:dyDescent="0.35">
      <c r="J384" s="19"/>
    </row>
    <row r="385" spans="10:10" x14ac:dyDescent="0.35">
      <c r="J385" s="19"/>
    </row>
    <row r="386" spans="10:10" x14ac:dyDescent="0.35">
      <c r="J386" s="19"/>
    </row>
    <row r="387" spans="10:10" x14ac:dyDescent="0.35">
      <c r="J387" s="19"/>
    </row>
    <row r="388" spans="10:10" x14ac:dyDescent="0.35">
      <c r="J388" s="19"/>
    </row>
    <row r="389" spans="10:10" x14ac:dyDescent="0.35">
      <c r="J389" s="19"/>
    </row>
    <row r="390" spans="10:10" x14ac:dyDescent="0.35">
      <c r="J390" s="19"/>
    </row>
    <row r="391" spans="10:10" x14ac:dyDescent="0.35">
      <c r="J391" s="19"/>
    </row>
    <row r="392" spans="10:10" x14ac:dyDescent="0.35">
      <c r="J392" s="19"/>
    </row>
    <row r="393" spans="10:10" x14ac:dyDescent="0.35">
      <c r="J393" s="19"/>
    </row>
    <row r="394" spans="10:10" x14ac:dyDescent="0.35">
      <c r="J394" s="19"/>
    </row>
    <row r="395" spans="10:10" x14ac:dyDescent="0.35">
      <c r="J395" s="19"/>
    </row>
    <row r="396" spans="10:10" x14ac:dyDescent="0.35">
      <c r="J396" s="19"/>
    </row>
    <row r="397" spans="10:10" x14ac:dyDescent="0.35">
      <c r="J397" s="19"/>
    </row>
    <row r="398" spans="10:10" x14ac:dyDescent="0.35">
      <c r="J398" s="19"/>
    </row>
    <row r="399" spans="10:10" x14ac:dyDescent="0.35">
      <c r="J399" s="19"/>
    </row>
    <row r="400" spans="10:10" x14ac:dyDescent="0.35">
      <c r="J400" s="19"/>
    </row>
    <row r="401" spans="10:10" x14ac:dyDescent="0.35">
      <c r="J401" s="19"/>
    </row>
    <row r="402" spans="10:10" x14ac:dyDescent="0.35">
      <c r="J402" s="19"/>
    </row>
    <row r="403" spans="10:10" x14ac:dyDescent="0.35">
      <c r="J403" s="19"/>
    </row>
    <row r="404" spans="10:10" x14ac:dyDescent="0.35">
      <c r="J404" s="19"/>
    </row>
    <row r="405" spans="10:10" x14ac:dyDescent="0.35">
      <c r="J405" s="19"/>
    </row>
    <row r="406" spans="10:10" x14ac:dyDescent="0.35">
      <c r="J406" s="19"/>
    </row>
    <row r="407" spans="10:10" x14ac:dyDescent="0.35">
      <c r="J407" s="19"/>
    </row>
    <row r="408" spans="10:10" x14ac:dyDescent="0.35">
      <c r="J408" s="19"/>
    </row>
    <row r="409" spans="10:10" x14ac:dyDescent="0.35">
      <c r="J409" s="19"/>
    </row>
    <row r="410" spans="10:10" x14ac:dyDescent="0.35">
      <c r="J410" s="19"/>
    </row>
    <row r="411" spans="10:10" x14ac:dyDescent="0.35">
      <c r="J411" s="19"/>
    </row>
    <row r="412" spans="10:10" x14ac:dyDescent="0.35">
      <c r="J412" s="19"/>
    </row>
    <row r="413" spans="10:10" x14ac:dyDescent="0.35">
      <c r="J413" s="19"/>
    </row>
    <row r="414" spans="10:10" x14ac:dyDescent="0.35">
      <c r="J414" s="19"/>
    </row>
    <row r="415" spans="10:10" x14ac:dyDescent="0.35">
      <c r="J415" s="19"/>
    </row>
    <row r="416" spans="10:10" x14ac:dyDescent="0.35">
      <c r="J416" s="19"/>
    </row>
    <row r="417" spans="10:10" x14ac:dyDescent="0.35">
      <c r="J417" s="19"/>
    </row>
    <row r="418" spans="10:10" x14ac:dyDescent="0.35">
      <c r="J418" s="19"/>
    </row>
    <row r="419" spans="10:10" x14ac:dyDescent="0.35">
      <c r="J419" s="19"/>
    </row>
    <row r="420" spans="10:10" x14ac:dyDescent="0.35">
      <c r="J420" s="19"/>
    </row>
    <row r="421" spans="10:10" x14ac:dyDescent="0.35">
      <c r="J421" s="19"/>
    </row>
    <row r="422" spans="10:10" x14ac:dyDescent="0.35">
      <c r="J422" s="19"/>
    </row>
    <row r="423" spans="10:10" x14ac:dyDescent="0.35">
      <c r="J423" s="19"/>
    </row>
    <row r="424" spans="10:10" x14ac:dyDescent="0.35">
      <c r="J424" s="19"/>
    </row>
    <row r="425" spans="10:10" x14ac:dyDescent="0.35">
      <c r="J425" s="19"/>
    </row>
    <row r="426" spans="10:10" x14ac:dyDescent="0.35">
      <c r="J426" s="19"/>
    </row>
    <row r="427" spans="10:10" x14ac:dyDescent="0.35">
      <c r="J427" s="19"/>
    </row>
    <row r="428" spans="10:10" x14ac:dyDescent="0.35">
      <c r="J428" s="19"/>
    </row>
    <row r="429" spans="10:10" x14ac:dyDescent="0.35">
      <c r="J429" s="19"/>
    </row>
    <row r="430" spans="10:10" x14ac:dyDescent="0.35">
      <c r="J430" s="19"/>
    </row>
    <row r="431" spans="10:10" x14ac:dyDescent="0.35">
      <c r="J431" s="19"/>
    </row>
    <row r="432" spans="10:10" x14ac:dyDescent="0.35">
      <c r="J432" s="19"/>
    </row>
    <row r="433" spans="10:10" x14ac:dyDescent="0.35">
      <c r="J433" s="19"/>
    </row>
    <row r="434" spans="10:10" x14ac:dyDescent="0.35">
      <c r="J434" s="19"/>
    </row>
    <row r="435" spans="10:10" x14ac:dyDescent="0.35">
      <c r="J435" s="19"/>
    </row>
    <row r="436" spans="10:10" x14ac:dyDescent="0.35">
      <c r="J436" s="19"/>
    </row>
    <row r="437" spans="10:10" x14ac:dyDescent="0.35">
      <c r="J437" s="19"/>
    </row>
    <row r="438" spans="10:10" x14ac:dyDescent="0.35">
      <c r="J438" s="19"/>
    </row>
    <row r="439" spans="10:10" x14ac:dyDescent="0.35">
      <c r="J439" s="19"/>
    </row>
    <row r="440" spans="10:10" x14ac:dyDescent="0.35">
      <c r="J440" s="19"/>
    </row>
    <row r="441" spans="10:10" x14ac:dyDescent="0.35">
      <c r="J441" s="19"/>
    </row>
    <row r="442" spans="10:10" x14ac:dyDescent="0.35">
      <c r="J442" s="19"/>
    </row>
    <row r="443" spans="10:10" x14ac:dyDescent="0.35">
      <c r="J443" s="19"/>
    </row>
    <row r="444" spans="10:10" x14ac:dyDescent="0.35">
      <c r="J444" s="19"/>
    </row>
    <row r="445" spans="10:10" x14ac:dyDescent="0.35">
      <c r="J445" s="19"/>
    </row>
    <row r="446" spans="10:10" x14ac:dyDescent="0.35">
      <c r="J446" s="19"/>
    </row>
    <row r="447" spans="10:10" x14ac:dyDescent="0.35">
      <c r="J447" s="19"/>
    </row>
    <row r="448" spans="10:10" x14ac:dyDescent="0.35">
      <c r="J448" s="19"/>
    </row>
    <row r="449" spans="10:10" x14ac:dyDescent="0.35">
      <c r="J449" s="19"/>
    </row>
    <row r="450" spans="10:10" x14ac:dyDescent="0.35">
      <c r="J450" s="19"/>
    </row>
    <row r="451" spans="10:10" x14ac:dyDescent="0.35">
      <c r="J451" s="19"/>
    </row>
    <row r="452" spans="10:10" x14ac:dyDescent="0.35">
      <c r="J452" s="19"/>
    </row>
    <row r="453" spans="10:10" x14ac:dyDescent="0.35">
      <c r="J453" s="19"/>
    </row>
    <row r="454" spans="10:10" x14ac:dyDescent="0.35">
      <c r="J454" s="19"/>
    </row>
    <row r="455" spans="10:10" x14ac:dyDescent="0.35">
      <c r="J455" s="19"/>
    </row>
    <row r="456" spans="10:10" x14ac:dyDescent="0.35">
      <c r="J456" s="19"/>
    </row>
    <row r="457" spans="10:10" x14ac:dyDescent="0.35">
      <c r="J457" s="19"/>
    </row>
    <row r="458" spans="10:10" x14ac:dyDescent="0.35">
      <c r="J458" s="19"/>
    </row>
    <row r="459" spans="10:10" x14ac:dyDescent="0.35">
      <c r="J459" s="19"/>
    </row>
    <row r="460" spans="10:10" x14ac:dyDescent="0.35">
      <c r="J460" s="19"/>
    </row>
    <row r="461" spans="10:10" x14ac:dyDescent="0.35">
      <c r="J461" s="19"/>
    </row>
    <row r="462" spans="10:10" x14ac:dyDescent="0.35">
      <c r="J462" s="19"/>
    </row>
    <row r="463" spans="10:10" x14ac:dyDescent="0.35">
      <c r="J463" s="19"/>
    </row>
    <row r="464" spans="10:10" x14ac:dyDescent="0.35">
      <c r="J464" s="19"/>
    </row>
    <row r="465" spans="10:10" x14ac:dyDescent="0.35">
      <c r="J465" s="19"/>
    </row>
    <row r="466" spans="10:10" x14ac:dyDescent="0.35">
      <c r="J466" s="19"/>
    </row>
    <row r="467" spans="10:10" x14ac:dyDescent="0.35">
      <c r="J467" s="19"/>
    </row>
    <row r="468" spans="10:10" x14ac:dyDescent="0.35">
      <c r="J468" s="19"/>
    </row>
    <row r="469" spans="10:10" x14ac:dyDescent="0.35">
      <c r="J469" s="19"/>
    </row>
    <row r="470" spans="10:10" x14ac:dyDescent="0.35">
      <c r="J470" s="19"/>
    </row>
    <row r="471" spans="10:10" x14ac:dyDescent="0.35">
      <c r="J471" s="19"/>
    </row>
    <row r="472" spans="10:10" x14ac:dyDescent="0.35">
      <c r="J472" s="19"/>
    </row>
    <row r="473" spans="10:10" x14ac:dyDescent="0.35">
      <c r="J473" s="19"/>
    </row>
    <row r="474" spans="10:10" x14ac:dyDescent="0.35">
      <c r="J474" s="19"/>
    </row>
    <row r="475" spans="10:10" x14ac:dyDescent="0.35">
      <c r="J475" s="19"/>
    </row>
    <row r="476" spans="10:10" x14ac:dyDescent="0.35">
      <c r="J476" s="19"/>
    </row>
    <row r="477" spans="10:10" x14ac:dyDescent="0.35">
      <c r="J477" s="19"/>
    </row>
    <row r="478" spans="10:10" x14ac:dyDescent="0.35">
      <c r="J478" s="19"/>
    </row>
    <row r="479" spans="10:10" x14ac:dyDescent="0.35">
      <c r="J479" s="19"/>
    </row>
    <row r="480" spans="10:10" x14ac:dyDescent="0.35">
      <c r="J480" s="19"/>
    </row>
    <row r="481" spans="10:10" x14ac:dyDescent="0.35">
      <c r="J481" s="19"/>
    </row>
    <row r="482" spans="10:10" x14ac:dyDescent="0.35">
      <c r="J482" s="19"/>
    </row>
    <row r="483" spans="10:10" x14ac:dyDescent="0.35">
      <c r="J483" s="19"/>
    </row>
    <row r="484" spans="10:10" x14ac:dyDescent="0.35">
      <c r="J484" s="19"/>
    </row>
    <row r="485" spans="10:10" x14ac:dyDescent="0.35">
      <c r="J485" s="19"/>
    </row>
    <row r="486" spans="10:10" x14ac:dyDescent="0.35">
      <c r="J486" s="19"/>
    </row>
    <row r="487" spans="10:10" x14ac:dyDescent="0.35">
      <c r="J487" s="19"/>
    </row>
    <row r="488" spans="10:10" x14ac:dyDescent="0.35">
      <c r="J488" s="19"/>
    </row>
    <row r="489" spans="10:10" x14ac:dyDescent="0.35">
      <c r="J489" s="19"/>
    </row>
    <row r="490" spans="10:10" x14ac:dyDescent="0.35">
      <c r="J490" s="19"/>
    </row>
    <row r="491" spans="10:10" x14ac:dyDescent="0.35">
      <c r="J491" s="19"/>
    </row>
    <row r="492" spans="10:10" x14ac:dyDescent="0.35">
      <c r="J492" s="19"/>
    </row>
    <row r="493" spans="10:10" x14ac:dyDescent="0.35">
      <c r="J493" s="19"/>
    </row>
    <row r="494" spans="10:10" x14ac:dyDescent="0.35">
      <c r="J494" s="19"/>
    </row>
    <row r="495" spans="10:10" x14ac:dyDescent="0.35">
      <c r="J495" s="19"/>
    </row>
    <row r="496" spans="10:10" x14ac:dyDescent="0.35">
      <c r="J496" s="19"/>
    </row>
    <row r="497" spans="10:10" x14ac:dyDescent="0.35">
      <c r="J497" s="19"/>
    </row>
    <row r="498" spans="10:10" x14ac:dyDescent="0.35">
      <c r="J498" s="19"/>
    </row>
    <row r="499" spans="10:10" x14ac:dyDescent="0.35">
      <c r="J499" s="19"/>
    </row>
    <row r="500" spans="10:10" x14ac:dyDescent="0.35">
      <c r="J500" s="19"/>
    </row>
    <row r="501" spans="10:10" x14ac:dyDescent="0.35">
      <c r="J501" s="19"/>
    </row>
    <row r="502" spans="10:10" x14ac:dyDescent="0.35">
      <c r="J502" s="19"/>
    </row>
    <row r="503" spans="10:10" x14ac:dyDescent="0.35">
      <c r="J503" s="19"/>
    </row>
    <row r="504" spans="10:10" x14ac:dyDescent="0.35">
      <c r="J504" s="19"/>
    </row>
    <row r="505" spans="10:10" x14ac:dyDescent="0.35">
      <c r="J505" s="19"/>
    </row>
    <row r="506" spans="10:10" x14ac:dyDescent="0.35">
      <c r="J506" s="19"/>
    </row>
    <row r="507" spans="10:10" x14ac:dyDescent="0.35">
      <c r="J507" s="19"/>
    </row>
    <row r="508" spans="10:10" x14ac:dyDescent="0.35">
      <c r="J508" s="19"/>
    </row>
    <row r="509" spans="10:10" x14ac:dyDescent="0.35">
      <c r="J509" s="19"/>
    </row>
    <row r="510" spans="10:10" x14ac:dyDescent="0.35">
      <c r="J510" s="19"/>
    </row>
    <row r="511" spans="10:10" x14ac:dyDescent="0.35">
      <c r="J511" s="19"/>
    </row>
    <row r="512" spans="10:10" x14ac:dyDescent="0.35">
      <c r="J512" s="19"/>
    </row>
    <row r="513" spans="10:10" x14ac:dyDescent="0.35">
      <c r="J513" s="19"/>
    </row>
    <row r="514" spans="10:10" x14ac:dyDescent="0.35">
      <c r="J514" s="19"/>
    </row>
    <row r="515" spans="10:10" x14ac:dyDescent="0.35">
      <c r="J515" s="19"/>
    </row>
    <row r="516" spans="10:10" x14ac:dyDescent="0.35">
      <c r="J516" s="19"/>
    </row>
    <row r="517" spans="10:10" x14ac:dyDescent="0.35">
      <c r="J517" s="19"/>
    </row>
    <row r="518" spans="10:10" x14ac:dyDescent="0.35">
      <c r="J518" s="19"/>
    </row>
    <row r="519" spans="10:10" x14ac:dyDescent="0.35">
      <c r="J519" s="19"/>
    </row>
    <row r="520" spans="10:10" x14ac:dyDescent="0.35">
      <c r="J520" s="19"/>
    </row>
    <row r="521" spans="10:10" x14ac:dyDescent="0.35">
      <c r="J521" s="19"/>
    </row>
    <row r="522" spans="10:10" x14ac:dyDescent="0.35">
      <c r="J522" s="19"/>
    </row>
    <row r="523" spans="10:10" x14ac:dyDescent="0.35">
      <c r="J523" s="19"/>
    </row>
    <row r="524" spans="10:10" x14ac:dyDescent="0.35">
      <c r="J524" s="19"/>
    </row>
    <row r="525" spans="10:10" x14ac:dyDescent="0.35">
      <c r="J525" s="19"/>
    </row>
    <row r="526" spans="10:10" x14ac:dyDescent="0.35">
      <c r="J526" s="19"/>
    </row>
    <row r="527" spans="10:10" x14ac:dyDescent="0.35">
      <c r="J527" s="19"/>
    </row>
    <row r="528" spans="10:10" x14ac:dyDescent="0.35">
      <c r="J528" s="19"/>
    </row>
    <row r="529" spans="10:10" x14ac:dyDescent="0.35">
      <c r="J529" s="19"/>
    </row>
    <row r="530" spans="10:10" x14ac:dyDescent="0.35">
      <c r="J530" s="19"/>
    </row>
    <row r="531" spans="10:10" x14ac:dyDescent="0.35">
      <c r="J531" s="19"/>
    </row>
    <row r="532" spans="10:10" x14ac:dyDescent="0.35">
      <c r="J532" s="19"/>
    </row>
    <row r="533" spans="10:10" x14ac:dyDescent="0.35">
      <c r="J533" s="19"/>
    </row>
    <row r="534" spans="10:10" x14ac:dyDescent="0.35">
      <c r="J534" s="19"/>
    </row>
    <row r="535" spans="10:10" x14ac:dyDescent="0.35">
      <c r="J535" s="19"/>
    </row>
    <row r="536" spans="10:10" x14ac:dyDescent="0.35">
      <c r="J536" s="19"/>
    </row>
    <row r="537" spans="10:10" x14ac:dyDescent="0.35">
      <c r="J537" s="19"/>
    </row>
    <row r="538" spans="10:10" x14ac:dyDescent="0.35">
      <c r="J538" s="19"/>
    </row>
    <row r="539" spans="10:10" x14ac:dyDescent="0.35">
      <c r="J539" s="19"/>
    </row>
    <row r="540" spans="10:10" x14ac:dyDescent="0.35">
      <c r="J540" s="19"/>
    </row>
    <row r="541" spans="10:10" x14ac:dyDescent="0.35">
      <c r="J541" s="19"/>
    </row>
    <row r="542" spans="10:10" x14ac:dyDescent="0.35">
      <c r="J542" s="19"/>
    </row>
    <row r="543" spans="10:10" x14ac:dyDescent="0.35">
      <c r="J543" s="19"/>
    </row>
    <row r="544" spans="10:10" x14ac:dyDescent="0.35">
      <c r="J544" s="19"/>
    </row>
    <row r="545" spans="10:10" x14ac:dyDescent="0.35">
      <c r="J545" s="19"/>
    </row>
    <row r="546" spans="10:10" x14ac:dyDescent="0.35">
      <c r="J546" s="19"/>
    </row>
    <row r="547" spans="10:10" x14ac:dyDescent="0.35">
      <c r="J547" s="19"/>
    </row>
    <row r="548" spans="10:10" x14ac:dyDescent="0.35">
      <c r="J548" s="19"/>
    </row>
    <row r="549" spans="10:10" x14ac:dyDescent="0.35">
      <c r="J549" s="19"/>
    </row>
    <row r="550" spans="10:10" x14ac:dyDescent="0.35">
      <c r="J550" s="19"/>
    </row>
    <row r="551" spans="10:10" x14ac:dyDescent="0.35">
      <c r="J551" s="19"/>
    </row>
    <row r="552" spans="10:10" x14ac:dyDescent="0.35">
      <c r="J552" s="19"/>
    </row>
    <row r="553" spans="10:10" x14ac:dyDescent="0.35">
      <c r="J553" s="19"/>
    </row>
    <row r="554" spans="10:10" x14ac:dyDescent="0.35">
      <c r="J554" s="19"/>
    </row>
    <row r="555" spans="10:10" x14ac:dyDescent="0.35">
      <c r="J555" s="19"/>
    </row>
    <row r="556" spans="10:10" x14ac:dyDescent="0.35">
      <c r="J556" s="19"/>
    </row>
    <row r="557" spans="10:10" x14ac:dyDescent="0.35">
      <c r="J557" s="19"/>
    </row>
    <row r="558" spans="10:10" x14ac:dyDescent="0.35">
      <c r="J558" s="19"/>
    </row>
    <row r="559" spans="10:10" x14ac:dyDescent="0.35">
      <c r="J559" s="19"/>
    </row>
    <row r="560" spans="10:10" x14ac:dyDescent="0.35">
      <c r="J560" s="19"/>
    </row>
    <row r="561" spans="10:10" x14ac:dyDescent="0.35">
      <c r="J561" s="19"/>
    </row>
    <row r="562" spans="10:10" x14ac:dyDescent="0.35">
      <c r="J562" s="19"/>
    </row>
    <row r="563" spans="10:10" x14ac:dyDescent="0.35">
      <c r="J563" s="19"/>
    </row>
    <row r="564" spans="10:10" x14ac:dyDescent="0.35">
      <c r="J564" s="19"/>
    </row>
    <row r="565" spans="10:10" x14ac:dyDescent="0.35">
      <c r="J565" s="19"/>
    </row>
    <row r="566" spans="10:10" x14ac:dyDescent="0.35">
      <c r="J566" s="19"/>
    </row>
    <row r="567" spans="10:10" x14ac:dyDescent="0.35">
      <c r="J567" s="19"/>
    </row>
    <row r="568" spans="10:10" x14ac:dyDescent="0.35">
      <c r="J568" s="19"/>
    </row>
    <row r="569" spans="10:10" x14ac:dyDescent="0.35">
      <c r="J569" s="19"/>
    </row>
    <row r="570" spans="10:10" x14ac:dyDescent="0.35">
      <c r="J570" s="19"/>
    </row>
    <row r="571" spans="10:10" x14ac:dyDescent="0.35">
      <c r="J571" s="19"/>
    </row>
    <row r="572" spans="10:10" x14ac:dyDescent="0.35">
      <c r="J572" s="19"/>
    </row>
    <row r="573" spans="10:10" x14ac:dyDescent="0.35">
      <c r="J573" s="19"/>
    </row>
    <row r="574" spans="10:10" x14ac:dyDescent="0.35">
      <c r="J574" s="19"/>
    </row>
    <row r="575" spans="10:10" x14ac:dyDescent="0.35">
      <c r="J575" s="19"/>
    </row>
    <row r="576" spans="10:10" x14ac:dyDescent="0.35">
      <c r="J576" s="19"/>
    </row>
    <row r="577" spans="10:10" x14ac:dyDescent="0.35">
      <c r="J577" s="19"/>
    </row>
    <row r="578" spans="10:10" x14ac:dyDescent="0.35">
      <c r="J578" s="19"/>
    </row>
    <row r="579" spans="10:10" x14ac:dyDescent="0.35">
      <c r="J579" s="19"/>
    </row>
    <row r="580" spans="10:10" x14ac:dyDescent="0.35">
      <c r="J580" s="19"/>
    </row>
    <row r="581" spans="10:10" x14ac:dyDescent="0.35">
      <c r="J581" s="19"/>
    </row>
    <row r="582" spans="10:10" x14ac:dyDescent="0.35">
      <c r="J582" s="19"/>
    </row>
    <row r="583" spans="10:10" x14ac:dyDescent="0.35">
      <c r="J583" s="19"/>
    </row>
    <row r="584" spans="10:10" x14ac:dyDescent="0.35">
      <c r="J584" s="19"/>
    </row>
    <row r="585" spans="10:10" x14ac:dyDescent="0.35">
      <c r="J585" s="19"/>
    </row>
    <row r="586" spans="10:10" x14ac:dyDescent="0.35">
      <c r="J586" s="19"/>
    </row>
  </sheetData>
  <pageMargins left="0.7" right="0.7" top="0.75" bottom="0.75" header="0.3" footer="0.3"/>
  <pageSetup paperSize="9" orientation="portrait" r:id="rId1"/>
  <headerFooter>
    <oddHeader>&amp;C&amp;"Calibri"&amp;10&amp;K000000 [STAFF IN-CONFIDENCE]&amp;1#_x000D_</oddHeader>
    <oddFooter>&amp;C_x000D_&amp;1#&amp;"Calibri"&amp;10&amp;K000000 [STAFF IN-CONFIDENCE]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CEB27D-D11F-4580-AEFD-E806B4AD7748}">
  <dimension ref="A1:AN25"/>
  <sheetViews>
    <sheetView zoomScale="55" zoomScaleNormal="55" workbookViewId="0">
      <pane xSplit="7" topLeftCell="H1" activePane="topRight" state="frozen"/>
      <selection pane="topRight" activeCell="J14" sqref="J14"/>
    </sheetView>
  </sheetViews>
  <sheetFormatPr defaultColWidth="9.1796875" defaultRowHeight="14.5" x14ac:dyDescent="0.35"/>
  <cols>
    <col min="1" max="3" width="14.81640625" style="8" customWidth="1"/>
    <col min="4" max="8" width="9.1796875" style="8"/>
    <col min="9" max="9" width="18.1796875" style="8" customWidth="1"/>
    <col min="10" max="16384" width="9.1796875" style="8"/>
  </cols>
  <sheetData>
    <row r="1" spans="1:16" s="13" customFormat="1" ht="18.5" x14ac:dyDescent="0.45">
      <c r="A1" s="96" t="s">
        <v>556</v>
      </c>
    </row>
    <row r="2" spans="1:16" s="17" customFormat="1" x14ac:dyDescent="0.35">
      <c r="A2" s="16" t="s">
        <v>535</v>
      </c>
    </row>
    <row r="3" spans="1:16" x14ac:dyDescent="0.35">
      <c r="I3" s="145"/>
      <c r="J3" s="145" t="s">
        <v>497</v>
      </c>
      <c r="K3" s="145" t="s">
        <v>498</v>
      </c>
      <c r="M3" s="8" t="s">
        <v>154</v>
      </c>
    </row>
    <row r="4" spans="1:16" x14ac:dyDescent="0.35">
      <c r="I4" s="145" t="s">
        <v>178</v>
      </c>
      <c r="J4" s="146">
        <v>-0.05</v>
      </c>
      <c r="K4" s="146">
        <v>0.08</v>
      </c>
      <c r="M4" s="147">
        <f>K4-J4</f>
        <v>0.13</v>
      </c>
      <c r="P4"/>
    </row>
    <row r="5" spans="1:16" x14ac:dyDescent="0.35">
      <c r="I5" s="145" t="s">
        <v>179</v>
      </c>
      <c r="J5" s="146">
        <v>-0.13</v>
      </c>
      <c r="K5" s="146">
        <v>0.22</v>
      </c>
      <c r="M5" s="147">
        <f t="shared" ref="M5:M7" si="0">K5-J5</f>
        <v>0.35</v>
      </c>
    </row>
    <row r="6" spans="1:16" x14ac:dyDescent="0.35">
      <c r="I6" s="145" t="s">
        <v>180</v>
      </c>
      <c r="J6" s="146">
        <v>-0.31</v>
      </c>
      <c r="K6" s="146">
        <v>0.54</v>
      </c>
      <c r="M6" s="147">
        <f t="shared" si="0"/>
        <v>0.85000000000000009</v>
      </c>
    </row>
    <row r="7" spans="1:16" x14ac:dyDescent="0.35">
      <c r="I7" s="145" t="s">
        <v>181</v>
      </c>
      <c r="J7" s="146">
        <v>-0.23</v>
      </c>
      <c r="K7" s="146">
        <v>0.35</v>
      </c>
      <c r="M7" s="147">
        <f t="shared" si="0"/>
        <v>0.57999999999999996</v>
      </c>
    </row>
    <row r="20" spans="1:40" x14ac:dyDescent="0.35">
      <c r="A20" s="134"/>
    </row>
    <row r="21" spans="1:40" x14ac:dyDescent="0.35">
      <c r="I21" s="257"/>
    </row>
    <row r="22" spans="1:40" x14ac:dyDescent="0.35">
      <c r="J22" s="139"/>
      <c r="K22" s="139"/>
      <c r="L22" s="139"/>
      <c r="M22" s="139"/>
      <c r="N22" s="139"/>
      <c r="O22" s="139"/>
      <c r="P22" s="139"/>
      <c r="Q22" s="139"/>
      <c r="R22" s="139"/>
      <c r="S22" s="139"/>
      <c r="T22" s="139"/>
      <c r="U22" s="139"/>
      <c r="V22" s="139"/>
      <c r="W22" s="139"/>
      <c r="X22" s="139"/>
      <c r="Y22" s="139"/>
      <c r="Z22" s="139"/>
      <c r="AA22" s="139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  <c r="AN22" s="139"/>
    </row>
    <row r="23" spans="1:40" x14ac:dyDescent="0.35">
      <c r="J23" s="139"/>
      <c r="K23" s="139"/>
      <c r="L23" s="139"/>
      <c r="M23" s="139"/>
      <c r="N23" s="139"/>
      <c r="O23" s="139"/>
      <c r="P23" s="139"/>
      <c r="Q23" s="139"/>
      <c r="R23" s="139"/>
      <c r="S23" s="139"/>
      <c r="T23" s="139"/>
      <c r="U23" s="139"/>
      <c r="V23" s="139"/>
      <c r="W23" s="139"/>
      <c r="X23" s="139"/>
      <c r="Y23" s="139"/>
      <c r="Z23" s="139"/>
      <c r="AA23" s="139"/>
      <c r="AB23" s="139"/>
      <c r="AC23" s="139"/>
      <c r="AD23" s="139"/>
      <c r="AE23" s="139"/>
      <c r="AF23" s="139"/>
      <c r="AG23" s="139"/>
      <c r="AH23" s="139"/>
      <c r="AI23" s="139"/>
      <c r="AJ23" s="139"/>
      <c r="AK23" s="139"/>
      <c r="AL23" s="139"/>
      <c r="AM23" s="139"/>
      <c r="AN23" s="139"/>
    </row>
    <row r="24" spans="1:40" x14ac:dyDescent="0.35">
      <c r="J24" s="139"/>
      <c r="K24" s="139"/>
      <c r="L24" s="139"/>
      <c r="M24" s="139"/>
      <c r="N24" s="139"/>
      <c r="O24" s="139"/>
      <c r="P24" s="139"/>
      <c r="Q24" s="139"/>
      <c r="R24" s="139"/>
      <c r="S24" s="139"/>
      <c r="T24" s="139"/>
      <c r="U24" s="139"/>
      <c r="V24" s="139"/>
      <c r="W24" s="139"/>
      <c r="X24" s="139"/>
      <c r="Y24" s="139"/>
      <c r="Z24" s="139"/>
      <c r="AA24" s="139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  <c r="AN24" s="139"/>
    </row>
    <row r="25" spans="1:40" x14ac:dyDescent="0.35">
      <c r="J25" s="139"/>
      <c r="K25" s="139"/>
      <c r="L25" s="139"/>
      <c r="M25" s="139"/>
      <c r="N25" s="139"/>
      <c r="O25" s="139"/>
      <c r="P25" s="139"/>
      <c r="Q25" s="139"/>
      <c r="R25" s="139"/>
      <c r="S25" s="139"/>
      <c r="T25" s="139"/>
      <c r="U25" s="139"/>
      <c r="V25" s="139"/>
      <c r="W25" s="139"/>
      <c r="X25" s="139"/>
      <c r="Y25" s="139"/>
      <c r="Z25" s="139"/>
      <c r="AA25" s="139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  <c r="AN25" s="139"/>
    </row>
  </sheetData>
  <pageMargins left="0.7" right="0.7" top="0.75" bottom="0.75" header="0.3" footer="0.3"/>
  <headerFooter>
    <oddHeader>&amp;C&amp;"Calibri"&amp;10&amp;K000000 [STAFF IN-CONFIDENCE]&amp;1#_x000D_</oddHeader>
    <oddFooter>&amp;C_x000D_&amp;1#&amp;"Calibri"&amp;10&amp;K000000 [STAFF IN-CONFIDENCE]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406C76-8C97-4E72-AEBB-6A3A818F3066}">
  <sheetPr codeName="Sheet5"/>
  <dimension ref="A1:HI102"/>
  <sheetViews>
    <sheetView showGridLines="0" zoomScale="55" zoomScaleNormal="55" workbookViewId="0">
      <pane xSplit="9" ySplit="1" topLeftCell="J2" activePane="bottomRight" state="frozen"/>
      <selection pane="topRight" activeCell="J1" sqref="J1"/>
      <selection pane="bottomLeft" activeCell="A2" sqref="A2"/>
      <selection pane="bottomRight"/>
    </sheetView>
  </sheetViews>
  <sheetFormatPr defaultColWidth="9.1796875" defaultRowHeight="14.5" x14ac:dyDescent="0.35"/>
  <cols>
    <col min="1" max="1" width="13.1796875" style="1" customWidth="1"/>
    <col min="2" max="2" width="25" style="1" customWidth="1"/>
    <col min="3" max="8" width="9.1796875" style="1"/>
    <col min="9" max="9" width="17.54296875" style="1" customWidth="1"/>
    <col min="10" max="12" width="18.1796875" style="1" customWidth="1"/>
    <col min="13" max="14" width="17.1796875" style="1" customWidth="1"/>
    <col min="15" max="15" width="16.54296875" style="1" customWidth="1"/>
    <col min="16" max="16" width="14.54296875" style="1" customWidth="1"/>
    <col min="17" max="17" width="14.81640625" style="1" customWidth="1"/>
    <col min="18" max="18" width="14.54296875" style="1" customWidth="1"/>
    <col min="19" max="19" width="15.1796875" style="1" customWidth="1"/>
    <col min="20" max="20" width="14.1796875" style="1" customWidth="1"/>
    <col min="21" max="51" width="13.26953125" style="1" bestFit="1" customWidth="1"/>
    <col min="52" max="114" width="11.26953125" style="1" bestFit="1" customWidth="1"/>
    <col min="115" max="131" width="12.26953125" style="1" bestFit="1" customWidth="1"/>
    <col min="132" max="135" width="11.26953125" style="1" bestFit="1" customWidth="1"/>
    <col min="136" max="169" width="12.26953125" style="1" bestFit="1" customWidth="1"/>
    <col min="170" max="174" width="11.26953125" style="1" bestFit="1" customWidth="1"/>
    <col min="175" max="180" width="12.26953125" style="1" bestFit="1" customWidth="1"/>
    <col min="181" max="189" width="10.7265625" style="1" bestFit="1" customWidth="1"/>
    <col min="190" max="190" width="12.7265625" style="1" bestFit="1" customWidth="1"/>
    <col min="191" max="237" width="10.7265625" style="1" bestFit="1" customWidth="1"/>
    <col min="238" max="16384" width="9.1796875" style="1"/>
  </cols>
  <sheetData>
    <row r="1" spans="1:45" s="6" customFormat="1" ht="18.5" x14ac:dyDescent="0.45">
      <c r="A1" s="110" t="s">
        <v>545</v>
      </c>
    </row>
    <row r="2" spans="1:45" s="4" customFormat="1" x14ac:dyDescent="0.35">
      <c r="A2" s="3" t="s">
        <v>32</v>
      </c>
      <c r="B2" s="4" t="s">
        <v>182</v>
      </c>
    </row>
    <row r="3" spans="1:45" s="12" customFormat="1" x14ac:dyDescent="0.35"/>
    <row r="4" spans="1:45" s="12" customFormat="1" x14ac:dyDescent="0.35">
      <c r="I4" s="46" t="s">
        <v>183</v>
      </c>
      <c r="AR4" s="56"/>
    </row>
    <row r="5" spans="1:45" s="12" customFormat="1" x14ac:dyDescent="0.35">
      <c r="I5"/>
      <c r="J5" s="26">
        <v>2010</v>
      </c>
      <c r="K5" s="26">
        <v>2011</v>
      </c>
      <c r="L5" s="26">
        <v>2012</v>
      </c>
      <c r="M5" s="26">
        <v>2013</v>
      </c>
      <c r="N5" s="26">
        <v>2014</v>
      </c>
      <c r="O5" s="26">
        <v>2015</v>
      </c>
      <c r="P5" s="26">
        <v>2016</v>
      </c>
      <c r="Q5" s="26">
        <v>2017</v>
      </c>
      <c r="R5" s="26">
        <v>2018</v>
      </c>
      <c r="S5" s="26">
        <v>2019</v>
      </c>
      <c r="T5" s="26">
        <v>2020</v>
      </c>
      <c r="U5" s="26">
        <v>2021</v>
      </c>
      <c r="V5" s="26">
        <v>2022</v>
      </c>
      <c r="W5" s="26">
        <v>2023</v>
      </c>
      <c r="X5" s="26">
        <v>2024</v>
      </c>
      <c r="Y5" s="26">
        <v>2025</v>
      </c>
      <c r="Z5" s="26">
        <v>2026</v>
      </c>
      <c r="AA5" s="26">
        <v>2027</v>
      </c>
      <c r="AB5" s="26">
        <v>2028</v>
      </c>
      <c r="AC5" s="26">
        <v>2029</v>
      </c>
      <c r="AD5" s="26">
        <v>2030</v>
      </c>
    </row>
    <row r="6" spans="1:45" s="44" customFormat="1" x14ac:dyDescent="0.35">
      <c r="A6" s="12"/>
      <c r="B6" s="12"/>
      <c r="C6" s="12"/>
      <c r="D6" s="12"/>
      <c r="E6" s="12"/>
      <c r="F6" s="12"/>
      <c r="G6" s="12"/>
      <c r="H6" s="12"/>
      <c r="I6" t="s">
        <v>184</v>
      </c>
      <c r="J6" s="23">
        <v>10.11708537023654</v>
      </c>
      <c r="K6" s="23">
        <v>9.9785253995870402</v>
      </c>
      <c r="L6" s="23">
        <v>10.571049090912984</v>
      </c>
      <c r="M6" s="23">
        <v>11.422573894608041</v>
      </c>
      <c r="N6" s="23">
        <v>12.123383092387538</v>
      </c>
      <c r="O6" s="23">
        <v>11.847497428996059</v>
      </c>
      <c r="P6" s="23">
        <v>11.560592533431548</v>
      </c>
      <c r="Q6" s="23">
        <v>11.578951198313097</v>
      </c>
      <c r="R6" s="23">
        <v>11.530815680698005</v>
      </c>
      <c r="S6" s="23">
        <v>12.237622736110104</v>
      </c>
      <c r="T6" s="23">
        <v>11.15607016503683</v>
      </c>
      <c r="U6" s="23">
        <v>11.000632450920962</v>
      </c>
      <c r="V6" s="23">
        <v>10.628585923657779</v>
      </c>
      <c r="W6" s="23">
        <v>10.472405644964393</v>
      </c>
      <c r="X6" s="23">
        <v>9.7114330810366027</v>
      </c>
      <c r="Y6" s="23"/>
      <c r="Z6" s="23"/>
      <c r="AA6" s="23"/>
      <c r="AB6" s="23"/>
      <c r="AC6" s="23"/>
      <c r="AD6" s="23"/>
    </row>
    <row r="7" spans="1:45" s="44" customFormat="1" x14ac:dyDescent="0.35">
      <c r="A7" s="12"/>
      <c r="B7" s="12"/>
      <c r="C7" s="12"/>
      <c r="D7" s="12"/>
      <c r="E7" s="12"/>
      <c r="F7" s="12"/>
      <c r="G7" s="12"/>
      <c r="H7" s="12"/>
      <c r="I7" t="s">
        <v>185</v>
      </c>
      <c r="J7" s="23">
        <v>1.2432759323688696</v>
      </c>
      <c r="K7" s="23">
        <v>1.210500166931612</v>
      </c>
      <c r="L7" s="23">
        <v>1.2951608736475841</v>
      </c>
      <c r="M7" s="23">
        <v>1.2818610893967302</v>
      </c>
      <c r="N7" s="23">
        <v>1.3517100899192758</v>
      </c>
      <c r="O7" s="23">
        <v>1.4235997198851158</v>
      </c>
      <c r="P7" s="23">
        <v>1.3748576593398161</v>
      </c>
      <c r="Q7" s="23">
        <v>1.4445598334367615</v>
      </c>
      <c r="R7" s="23">
        <v>1.3980311318078571</v>
      </c>
      <c r="S7" s="23">
        <v>1.5731207883334239</v>
      </c>
      <c r="T7" s="23">
        <v>1.5037343414054054</v>
      </c>
      <c r="U7" s="23">
        <v>1.5183111413549846</v>
      </c>
      <c r="V7" s="23">
        <v>1.6445842356147</v>
      </c>
      <c r="W7" s="23">
        <v>1.5314826374697026</v>
      </c>
      <c r="X7" s="23">
        <v>1.462328236289929</v>
      </c>
      <c r="Y7" s="23"/>
      <c r="Z7" s="23"/>
      <c r="AA7" s="23"/>
      <c r="AB7" s="23"/>
      <c r="AC7" s="23"/>
      <c r="AD7" s="23"/>
    </row>
    <row r="8" spans="1:45" s="44" customFormat="1" x14ac:dyDescent="0.35">
      <c r="A8" s="12"/>
      <c r="B8" s="12"/>
      <c r="C8" s="12"/>
      <c r="D8" s="12"/>
      <c r="E8" s="12"/>
      <c r="F8" s="12"/>
      <c r="G8" s="12"/>
      <c r="H8" s="12"/>
      <c r="I8" t="s">
        <v>186</v>
      </c>
      <c r="J8" s="23">
        <v>6.3482149179690737</v>
      </c>
      <c r="K8" s="23">
        <v>5.8226981004702161</v>
      </c>
      <c r="L8" s="23">
        <v>7.2238728134512336</v>
      </c>
      <c r="M8" s="23">
        <v>5.9810186113474275</v>
      </c>
      <c r="N8" s="23">
        <v>5.0348248524637205</v>
      </c>
      <c r="O8" s="23">
        <v>4.8940379986183036</v>
      </c>
      <c r="P8" s="23">
        <v>3.7992232997526401</v>
      </c>
      <c r="Q8" s="23">
        <v>4.3150522278674357</v>
      </c>
      <c r="R8" s="23">
        <v>4.1101432594458798</v>
      </c>
      <c r="S8" s="23">
        <v>4.6725915510043521</v>
      </c>
      <c r="T8" s="23">
        <v>5.0742578783801502</v>
      </c>
      <c r="U8" s="23">
        <v>5.1407670710184528</v>
      </c>
      <c r="V8" s="23">
        <v>3.4316880933588507</v>
      </c>
      <c r="W8" s="23">
        <v>3.2127227503397413</v>
      </c>
      <c r="X8" s="23">
        <v>4.1863698796042588</v>
      </c>
      <c r="Y8" s="23"/>
      <c r="Z8" s="23"/>
      <c r="AA8" s="23"/>
      <c r="AB8" s="23"/>
      <c r="AC8" s="23"/>
      <c r="AD8" s="23"/>
    </row>
    <row r="9" spans="1:45" s="44" customFormat="1" x14ac:dyDescent="0.35">
      <c r="A9" s="12"/>
      <c r="B9" s="12"/>
      <c r="C9" s="12"/>
      <c r="D9" s="12"/>
      <c r="E9" s="12"/>
      <c r="F9" s="12"/>
      <c r="G9" s="12"/>
      <c r="H9" s="12"/>
      <c r="I9" t="s">
        <v>187</v>
      </c>
      <c r="J9" s="23">
        <v>3.4814722149818036</v>
      </c>
      <c r="K9" s="23">
        <v>3.44326339933155</v>
      </c>
      <c r="L9" s="23">
        <v>2.9560035699909708</v>
      </c>
      <c r="M9" s="23">
        <v>2.4673085939260968</v>
      </c>
      <c r="N9" s="23">
        <v>2.6051066902306563</v>
      </c>
      <c r="O9" s="23">
        <v>2.7361056944251132</v>
      </c>
      <c r="P9" s="23">
        <v>2.3576961359016115</v>
      </c>
      <c r="Q9" s="23">
        <v>2.2050467162062626</v>
      </c>
      <c r="R9" s="23">
        <v>2.1631750335079687</v>
      </c>
      <c r="S9" s="23">
        <v>2.100198841181792</v>
      </c>
      <c r="T9" s="23">
        <v>1.6992530154125893</v>
      </c>
      <c r="U9" s="23">
        <v>1.604123131254513</v>
      </c>
      <c r="V9" s="23">
        <v>1.184349388675086</v>
      </c>
      <c r="W9" s="23">
        <v>0.93279408224011362</v>
      </c>
      <c r="X9" s="23">
        <v>0.99041636788508913</v>
      </c>
      <c r="Y9" s="23"/>
      <c r="Z9" s="23"/>
      <c r="AA9" s="23"/>
      <c r="AB9" s="23"/>
      <c r="AC9" s="23"/>
      <c r="AD9" s="23"/>
    </row>
    <row r="10" spans="1:45" s="44" customFormat="1" x14ac:dyDescent="0.35">
      <c r="A10" s="12"/>
      <c r="B10" s="12"/>
      <c r="C10" s="12"/>
      <c r="D10" s="12"/>
      <c r="E10" s="12"/>
      <c r="F10" s="12"/>
      <c r="G10" s="12"/>
      <c r="H10" s="12"/>
      <c r="I10" t="s">
        <v>188</v>
      </c>
      <c r="J10" s="23">
        <v>1.2146377472699295</v>
      </c>
      <c r="K10" s="23">
        <v>1.2379202355728969</v>
      </c>
      <c r="L10" s="23">
        <v>1.2965592010463936</v>
      </c>
      <c r="M10" s="23">
        <v>1.3059240391207734</v>
      </c>
      <c r="N10" s="23">
        <v>1.3005209317814721</v>
      </c>
      <c r="O10" s="23">
        <v>1.3565188998443656</v>
      </c>
      <c r="P10" s="23">
        <v>1.3886449174143336</v>
      </c>
      <c r="Q10" s="23">
        <v>1.4271397923015809</v>
      </c>
      <c r="R10" s="23">
        <v>1.4343683226908372</v>
      </c>
      <c r="S10" s="23">
        <v>1.5001652038041484</v>
      </c>
      <c r="T10" s="23">
        <v>1.5203161864689481</v>
      </c>
      <c r="U10" s="23">
        <v>1.520236921993751</v>
      </c>
      <c r="V10" s="23">
        <v>1.5035351792759155</v>
      </c>
      <c r="W10" s="23">
        <v>1.5083468246746474</v>
      </c>
      <c r="X10" s="23">
        <v>1.511979472107239</v>
      </c>
      <c r="Y10" s="23"/>
      <c r="Z10" s="23"/>
      <c r="AA10" s="23"/>
      <c r="AB10" s="23"/>
      <c r="AC10" s="23"/>
      <c r="AD10" s="23"/>
    </row>
    <row r="11" spans="1:45" s="44" customFormat="1" x14ac:dyDescent="0.35">
      <c r="A11" s="12"/>
      <c r="B11" s="12"/>
      <c r="C11" s="12"/>
      <c r="D11" s="12"/>
      <c r="E11" s="12"/>
      <c r="F11" s="12"/>
      <c r="G11" s="12"/>
      <c r="H11" s="12"/>
      <c r="I11" t="s">
        <v>189</v>
      </c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91"/>
      <c r="V11" s="91"/>
      <c r="W11" s="91"/>
      <c r="X11" s="91"/>
      <c r="Y11" s="23">
        <v>16.520775474647039</v>
      </c>
      <c r="Z11" s="23"/>
      <c r="AA11" s="23"/>
      <c r="AB11" s="23"/>
      <c r="AC11" s="23"/>
      <c r="AD11" s="23"/>
    </row>
    <row r="12" spans="1:45" s="44" customFormat="1" x14ac:dyDescent="0.35">
      <c r="A12" s="12"/>
      <c r="B12" s="12"/>
      <c r="C12" s="12"/>
      <c r="D12" s="12"/>
      <c r="E12" s="12"/>
      <c r="F12" s="12"/>
      <c r="G12" s="12"/>
      <c r="H12" s="12"/>
      <c r="I12" t="s">
        <v>244</v>
      </c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>
        <v>20.954996414999997</v>
      </c>
      <c r="U12" s="23">
        <v>20.783758365999997</v>
      </c>
      <c r="V12" s="23">
        <v>18.394315507999998</v>
      </c>
      <c r="W12" s="23">
        <v>17.637631786</v>
      </c>
      <c r="X12" s="23">
        <v>18.039901199999999</v>
      </c>
      <c r="Y12" s="23">
        <f t="shared" ref="Y12:AD12" si="0">AS22/1000</f>
        <v>0</v>
      </c>
      <c r="Z12" s="23">
        <f t="shared" si="0"/>
        <v>0</v>
      </c>
      <c r="AA12" s="23">
        <f t="shared" si="0"/>
        <v>0</v>
      </c>
      <c r="AB12" s="23">
        <f t="shared" si="0"/>
        <v>0</v>
      </c>
      <c r="AC12" s="23">
        <f t="shared" si="0"/>
        <v>0</v>
      </c>
      <c r="AD12" s="23">
        <f t="shared" si="0"/>
        <v>0</v>
      </c>
    </row>
    <row r="13" spans="1:45" s="44" customFormat="1" x14ac:dyDescent="0.35">
      <c r="A13" s="12"/>
      <c r="B13" s="12"/>
      <c r="C13" s="12"/>
      <c r="D13" s="12"/>
      <c r="E13" s="12"/>
      <c r="F13" s="12"/>
      <c r="G13" s="12"/>
      <c r="H13" s="12"/>
      <c r="I13"/>
    </row>
    <row r="14" spans="1:45" s="44" customFormat="1" x14ac:dyDescent="0.35">
      <c r="A14" s="12"/>
      <c r="B14" s="12"/>
      <c r="C14" s="12"/>
      <c r="D14" s="12"/>
      <c r="E14" s="12"/>
      <c r="F14" s="12"/>
      <c r="G14" s="12"/>
      <c r="H14" s="12"/>
      <c r="I14" s="12"/>
    </row>
    <row r="15" spans="1:45" s="44" customFormat="1" x14ac:dyDescent="0.35">
      <c r="A15" s="12"/>
      <c r="B15" s="12"/>
      <c r="C15" s="12"/>
      <c r="D15" s="12"/>
      <c r="E15" s="12"/>
      <c r="F15" s="12"/>
      <c r="G15" s="12"/>
      <c r="H15" s="12"/>
      <c r="I15" s="12"/>
      <c r="AS15" s="72"/>
    </row>
    <row r="16" spans="1:45" s="44" customFormat="1" x14ac:dyDescent="0.35">
      <c r="A16" s="12"/>
      <c r="B16" s="12"/>
      <c r="C16" s="12"/>
      <c r="D16" s="12"/>
      <c r="E16" s="12"/>
      <c r="F16" s="12"/>
      <c r="G16" s="12"/>
      <c r="H16" s="12"/>
      <c r="I16" s="12"/>
      <c r="AS16" s="72"/>
    </row>
    <row r="17" spans="1:217" s="44" customFormat="1" x14ac:dyDescent="0.35">
      <c r="A17" s="12"/>
      <c r="B17" s="12"/>
      <c r="C17" s="12"/>
      <c r="D17" s="12"/>
      <c r="E17" s="12"/>
      <c r="F17" s="12"/>
      <c r="G17" s="12"/>
      <c r="H17" s="12"/>
      <c r="I17" s="12"/>
      <c r="AS17" s="72"/>
    </row>
    <row r="18" spans="1:217" s="44" customFormat="1" x14ac:dyDescent="0.35">
      <c r="A18" s="12"/>
      <c r="B18" s="12"/>
      <c r="C18" s="12"/>
      <c r="D18" s="12"/>
      <c r="E18" s="12"/>
      <c r="F18" s="12"/>
      <c r="G18" s="12"/>
      <c r="H18" s="12"/>
      <c r="I18"/>
      <c r="J18" s="23"/>
      <c r="K18" s="137"/>
      <c r="AS18" s="72"/>
    </row>
    <row r="19" spans="1:217" s="44" customFormat="1" x14ac:dyDescent="0.35">
      <c r="A19" s="12"/>
      <c r="B19" s="12"/>
      <c r="C19" s="12"/>
      <c r="D19" s="12"/>
      <c r="E19" s="12"/>
      <c r="F19" s="12"/>
      <c r="G19" s="12"/>
      <c r="H19" s="12"/>
      <c r="I19" s="90"/>
      <c r="J19" s="140"/>
      <c r="K19" s="140"/>
      <c r="L19" s="140"/>
      <c r="M19" s="140"/>
      <c r="N19" s="140"/>
      <c r="O19" s="140"/>
      <c r="P19" s="140"/>
      <c r="Q19" s="140"/>
      <c r="R19" s="140"/>
      <c r="S19" s="140"/>
      <c r="T19" s="140"/>
      <c r="U19" s="140"/>
      <c r="V19" s="140"/>
      <c r="W19" s="140"/>
      <c r="X19" s="140"/>
      <c r="Y19" s="140"/>
      <c r="Z19" s="140"/>
      <c r="AA19" s="140"/>
      <c r="AB19" s="140"/>
      <c r="AC19" s="140"/>
      <c r="AD19" s="140"/>
      <c r="AE19" s="140"/>
      <c r="AF19" s="140"/>
      <c r="AG19" s="140"/>
      <c r="AH19" s="140"/>
      <c r="AI19" s="140"/>
      <c r="AJ19" s="140"/>
      <c r="AK19" s="140"/>
      <c r="AL19" s="140"/>
      <c r="AM19" s="140"/>
      <c r="AN19" s="140"/>
      <c r="AO19" s="140"/>
      <c r="AP19" s="140"/>
      <c r="AQ19" s="140"/>
      <c r="AR19" s="140"/>
      <c r="AS19" s="140"/>
      <c r="AT19" s="140"/>
      <c r="AU19" s="140"/>
      <c r="AV19" s="140"/>
      <c r="AW19" s="140"/>
      <c r="AX19" s="140"/>
    </row>
    <row r="20" spans="1:217" s="44" customFormat="1" x14ac:dyDescent="0.35">
      <c r="A20" s="12"/>
      <c r="B20" s="12"/>
      <c r="C20" s="12"/>
      <c r="D20" s="12"/>
      <c r="E20" s="12"/>
      <c r="F20" s="12"/>
      <c r="G20" s="12"/>
      <c r="H20" s="12"/>
      <c r="I20" s="90"/>
      <c r="J20" s="140"/>
      <c r="K20" s="140"/>
      <c r="L20" s="140"/>
      <c r="M20" s="140"/>
      <c r="N20" s="140"/>
      <c r="O20" s="140"/>
      <c r="P20" s="140"/>
      <c r="Q20" s="140"/>
      <c r="R20" s="140"/>
      <c r="S20" s="140"/>
      <c r="T20" s="140"/>
      <c r="U20" s="140"/>
      <c r="V20" s="140"/>
      <c r="W20" s="140"/>
      <c r="X20" s="140"/>
      <c r="Y20" s="140"/>
      <c r="Z20" s="140"/>
      <c r="AA20" s="140"/>
      <c r="AB20" s="140"/>
      <c r="AC20" s="140"/>
      <c r="AD20" s="140"/>
      <c r="AE20" s="140"/>
      <c r="AF20" s="140"/>
      <c r="AG20" s="140"/>
      <c r="AH20" s="140"/>
      <c r="AI20" s="140"/>
      <c r="AJ20" s="140"/>
      <c r="AK20" s="140"/>
      <c r="AL20" s="140"/>
      <c r="AM20" s="140"/>
      <c r="AN20" s="140"/>
      <c r="AO20" s="140"/>
      <c r="AP20" s="140"/>
      <c r="AQ20" s="140"/>
      <c r="AR20" s="140"/>
      <c r="AS20" s="140"/>
      <c r="AT20" s="140"/>
      <c r="AU20" s="140"/>
      <c r="AV20" s="140"/>
      <c r="AW20" s="140"/>
      <c r="AX20" s="140"/>
    </row>
    <row r="21" spans="1:217" s="44" customFormat="1" x14ac:dyDescent="0.35">
      <c r="A21" s="12"/>
      <c r="B21" s="12"/>
      <c r="C21" s="12"/>
      <c r="D21" s="12"/>
      <c r="E21" s="12"/>
      <c r="F21" s="12"/>
      <c r="G21" s="12"/>
      <c r="H21" s="12"/>
      <c r="I21" s="90"/>
      <c r="J21" s="140"/>
      <c r="K21" s="140"/>
      <c r="L21" s="140"/>
      <c r="M21" s="140"/>
      <c r="N21" s="140"/>
      <c r="O21" s="140"/>
      <c r="P21" s="140"/>
      <c r="Q21" s="140"/>
      <c r="R21" s="140"/>
      <c r="S21" s="140"/>
      <c r="T21" s="140"/>
      <c r="U21" s="140"/>
      <c r="V21" s="140"/>
      <c r="W21" s="140"/>
      <c r="X21" s="140"/>
      <c r="Y21" s="140"/>
      <c r="Z21" s="140"/>
      <c r="AA21" s="140"/>
      <c r="AB21" s="140"/>
      <c r="AC21" s="140"/>
      <c r="AD21" s="140"/>
      <c r="AE21" s="140"/>
      <c r="AF21" s="140"/>
      <c r="AG21" s="140"/>
      <c r="AH21" s="140"/>
      <c r="AI21" s="140"/>
      <c r="AJ21" s="140"/>
      <c r="AK21" s="140"/>
      <c r="AL21" s="140"/>
      <c r="AM21" s="140"/>
      <c r="AN21" s="140"/>
      <c r="AO21" s="140"/>
      <c r="AP21" s="140"/>
      <c r="AQ21" s="140"/>
      <c r="AR21" s="140"/>
      <c r="AS21" s="140"/>
      <c r="AT21" s="140"/>
      <c r="AU21" s="140"/>
      <c r="AV21" s="140"/>
      <c r="AW21" s="140"/>
      <c r="AX21" s="140"/>
    </row>
    <row r="22" spans="1:217" s="44" customFormat="1" x14ac:dyDescent="0.35">
      <c r="A22" s="12"/>
      <c r="B22" s="12"/>
      <c r="C22" s="12"/>
      <c r="D22" s="12"/>
      <c r="E22" s="12"/>
      <c r="F22" s="12"/>
      <c r="G22" s="12"/>
      <c r="H22" s="12"/>
      <c r="I22" s="12"/>
      <c r="J22" s="140"/>
      <c r="K22" s="140"/>
      <c r="L22" s="140"/>
      <c r="M22" s="140"/>
      <c r="N22" s="140"/>
      <c r="O22" s="140"/>
      <c r="P22" s="140"/>
      <c r="Q22" s="140"/>
      <c r="R22" s="140"/>
      <c r="S22" s="140"/>
      <c r="T22" s="140"/>
      <c r="U22" s="140"/>
      <c r="V22" s="140"/>
      <c r="W22" s="140"/>
      <c r="X22" s="140"/>
      <c r="Y22" s="140"/>
      <c r="Z22" s="140"/>
      <c r="AA22" s="140"/>
      <c r="AB22" s="140"/>
      <c r="AC22" s="140"/>
      <c r="AD22" s="140"/>
      <c r="AE22" s="140"/>
      <c r="AF22" s="140"/>
      <c r="AG22" s="140"/>
      <c r="AH22" s="140"/>
      <c r="AI22" s="140"/>
      <c r="AJ22" s="140"/>
      <c r="AK22" s="140"/>
      <c r="AL22" s="140"/>
      <c r="AM22" s="140"/>
      <c r="AN22" s="140"/>
      <c r="AO22" s="140"/>
      <c r="AP22" s="140"/>
      <c r="AQ22" s="140"/>
      <c r="AR22" s="140"/>
      <c r="AS22" s="140"/>
      <c r="AT22" s="140"/>
      <c r="AU22" s="140"/>
      <c r="AV22" s="140"/>
      <c r="AW22" s="140"/>
      <c r="AX22" s="140"/>
    </row>
    <row r="23" spans="1:217" s="12" customFormat="1" x14ac:dyDescent="0.35"/>
    <row r="24" spans="1:217" s="12" customFormat="1" x14ac:dyDescent="0.35"/>
    <row r="25" spans="1:217" s="99" customFormat="1" x14ac:dyDescent="0.35">
      <c r="A25" s="4" t="s">
        <v>536</v>
      </c>
    </row>
    <row r="26" spans="1:217" s="12" customFormat="1" x14ac:dyDescent="0.35">
      <c r="J26" s="19">
        <v>40209</v>
      </c>
      <c r="K26" s="19">
        <v>40574</v>
      </c>
      <c r="L26" s="19">
        <v>40939</v>
      </c>
      <c r="M26" s="19">
        <v>41305</v>
      </c>
      <c r="N26" s="19">
        <v>41670</v>
      </c>
      <c r="O26" s="19">
        <v>42035</v>
      </c>
      <c r="P26" s="19">
        <v>42400</v>
      </c>
      <c r="Q26" s="19">
        <v>42766</v>
      </c>
      <c r="R26" s="19">
        <v>43131</v>
      </c>
      <c r="S26" s="19">
        <v>43496</v>
      </c>
      <c r="T26" s="19">
        <v>43861</v>
      </c>
      <c r="U26" s="19">
        <v>44227</v>
      </c>
      <c r="V26" s="19">
        <v>44592</v>
      </c>
      <c r="W26" s="141">
        <v>44957</v>
      </c>
      <c r="X26" s="141">
        <v>45322</v>
      </c>
      <c r="Y26" s="141">
        <v>45688</v>
      </c>
      <c r="Z26" s="141">
        <v>46053</v>
      </c>
      <c r="AA26" s="141">
        <v>46418</v>
      </c>
      <c r="AB26" s="141">
        <v>46783</v>
      </c>
      <c r="AC26" s="141">
        <v>47149</v>
      </c>
      <c r="AD26" s="141">
        <v>47514</v>
      </c>
      <c r="AE26" s="141"/>
      <c r="AF26" s="141"/>
      <c r="AG26" s="141"/>
      <c r="AH26" s="141"/>
      <c r="AI26" s="141"/>
      <c r="AJ26" s="141"/>
      <c r="AK26" s="141"/>
      <c r="AL26" s="141"/>
      <c r="AM26" s="141"/>
      <c r="AN26" s="141"/>
      <c r="AO26" s="141"/>
      <c r="AP26" s="141"/>
      <c r="AQ26" s="141"/>
      <c r="AR26" s="141"/>
      <c r="AS26" s="141"/>
      <c r="AT26" s="141"/>
      <c r="AU26" s="141"/>
      <c r="AV26" s="141"/>
      <c r="AW26" s="141"/>
      <c r="AX26" s="141"/>
      <c r="AY26" s="19"/>
      <c r="AZ26" s="19"/>
      <c r="BA26" s="19"/>
      <c r="BB26" s="19"/>
      <c r="BC26" s="19"/>
      <c r="BD26" s="19"/>
      <c r="BE26" s="19"/>
      <c r="BF26" s="19"/>
      <c r="BG26" s="19"/>
      <c r="BH26" s="19"/>
      <c r="BI26" s="19"/>
      <c r="BJ26" s="19"/>
      <c r="BK26" s="19"/>
      <c r="BL26" s="19"/>
      <c r="BM26" s="19"/>
      <c r="BN26" s="19"/>
      <c r="BO26" s="19"/>
      <c r="BP26" s="19"/>
      <c r="BQ26" s="19"/>
      <c r="BR26" s="19"/>
      <c r="BS26" s="19"/>
      <c r="BT26" s="19"/>
      <c r="BU26" s="19"/>
      <c r="BV26" s="19"/>
      <c r="BW26" s="19"/>
      <c r="BX26" s="19"/>
      <c r="BY26" s="19"/>
      <c r="BZ26" s="19"/>
      <c r="CA26" s="19"/>
      <c r="CB26" s="19"/>
      <c r="CC26" s="19"/>
      <c r="CD26" s="19"/>
      <c r="CE26" s="19"/>
      <c r="CF26" s="19"/>
      <c r="CG26" s="19"/>
      <c r="CH26" s="19"/>
      <c r="CI26" s="19"/>
      <c r="CJ26" s="19"/>
      <c r="CK26" s="19"/>
      <c r="CL26" s="19"/>
      <c r="CM26" s="19"/>
      <c r="CN26" s="19"/>
      <c r="CO26" s="19"/>
      <c r="CP26" s="19"/>
      <c r="CQ26" s="19"/>
      <c r="CR26" s="19"/>
      <c r="CS26" s="19"/>
      <c r="CT26" s="19"/>
      <c r="CU26" s="19"/>
      <c r="CV26" s="19"/>
      <c r="CW26" s="19"/>
      <c r="CX26" s="19"/>
      <c r="CY26" s="19"/>
      <c r="CZ26" s="19"/>
      <c r="DA26" s="19"/>
      <c r="DB26" s="19"/>
      <c r="DC26" s="19"/>
      <c r="DD26" s="19"/>
      <c r="DE26" s="19"/>
      <c r="DF26" s="19"/>
      <c r="DG26" s="19"/>
      <c r="DH26" s="19"/>
      <c r="DI26" s="19"/>
      <c r="DJ26" s="19"/>
      <c r="DK26" s="19"/>
      <c r="DL26" s="19"/>
      <c r="DM26" s="19"/>
      <c r="DN26" s="19"/>
      <c r="DO26" s="19"/>
      <c r="DP26" s="19"/>
      <c r="DQ26" s="19"/>
      <c r="DR26" s="19"/>
      <c r="DS26" s="19"/>
      <c r="DT26" s="19"/>
      <c r="DU26" s="19"/>
      <c r="DV26" s="19"/>
      <c r="DW26" s="19"/>
      <c r="DX26" s="19"/>
      <c r="DY26" s="19"/>
      <c r="DZ26" s="19"/>
      <c r="EA26" s="19"/>
      <c r="EB26" s="19"/>
      <c r="EC26" s="19"/>
      <c r="ED26" s="19"/>
      <c r="EE26" s="19"/>
      <c r="EF26" s="19"/>
      <c r="EG26" s="19"/>
      <c r="EH26" s="19"/>
      <c r="EI26" s="19"/>
      <c r="EJ26" s="19"/>
      <c r="EK26" s="19"/>
      <c r="EL26" s="19"/>
      <c r="EM26" s="19"/>
      <c r="EN26" s="19"/>
      <c r="EO26" s="19"/>
      <c r="EP26" s="19"/>
      <c r="EQ26" s="19"/>
      <c r="ER26" s="19"/>
      <c r="ES26" s="19"/>
      <c r="ET26" s="19"/>
      <c r="EU26" s="19"/>
      <c r="EV26" s="19"/>
      <c r="EW26" s="19"/>
      <c r="EX26" s="19"/>
      <c r="EY26" s="19"/>
      <c r="EZ26" s="19"/>
      <c r="FA26" s="19"/>
      <c r="FB26" s="19"/>
      <c r="FC26" s="19"/>
      <c r="FD26" s="19"/>
      <c r="FE26" s="19"/>
      <c r="FF26" s="19"/>
      <c r="FG26" s="19"/>
      <c r="FH26" s="19"/>
      <c r="FI26" s="19"/>
      <c r="FJ26" s="19"/>
      <c r="FK26" s="19"/>
      <c r="FL26" s="19"/>
      <c r="FM26" s="19"/>
      <c r="FN26" s="19"/>
      <c r="FO26" s="19"/>
      <c r="FP26" s="19"/>
      <c r="FQ26" s="19"/>
      <c r="FR26" s="19"/>
      <c r="FS26" s="19"/>
      <c r="FT26" s="19"/>
      <c r="FU26" s="19"/>
      <c r="FV26" s="19"/>
      <c r="FW26" s="19"/>
      <c r="FX26" s="19"/>
      <c r="FY26" s="19"/>
      <c r="FZ26" s="19"/>
      <c r="GA26" s="19"/>
      <c r="GB26" s="19"/>
      <c r="GC26" s="19"/>
      <c r="GD26" s="19"/>
      <c r="GE26" s="19"/>
      <c r="GF26" s="19"/>
      <c r="GG26" s="19"/>
      <c r="GH26" s="19"/>
      <c r="GI26" s="19"/>
      <c r="GJ26" s="19"/>
      <c r="GK26" s="19"/>
      <c r="GL26" s="19"/>
      <c r="GM26" s="19"/>
      <c r="GN26" s="19"/>
      <c r="GO26" s="19"/>
      <c r="GP26" s="19"/>
      <c r="GQ26" s="19"/>
      <c r="GR26" s="19"/>
      <c r="GS26" s="19"/>
      <c r="GT26" s="19"/>
      <c r="GU26" s="19"/>
      <c r="GV26" s="19"/>
      <c r="GW26" s="19"/>
      <c r="GX26" s="19"/>
      <c r="GY26" s="19"/>
      <c r="GZ26" s="19"/>
      <c r="HA26" s="19"/>
      <c r="HB26" s="19"/>
      <c r="HC26" s="19"/>
      <c r="HD26" s="19"/>
      <c r="HE26" s="19"/>
      <c r="HF26" s="19"/>
      <c r="HG26" s="19"/>
      <c r="HH26" s="19"/>
      <c r="HI26" s="19"/>
    </row>
    <row r="27" spans="1:217" s="12" customFormat="1" x14ac:dyDescent="0.35">
      <c r="I27" s="12" t="s">
        <v>191</v>
      </c>
      <c r="J27" s="93">
        <v>0.56187738402479637</v>
      </c>
      <c r="K27" s="93">
        <v>0.57456644884321451</v>
      </c>
      <c r="L27" s="93">
        <v>0.52536528370772773</v>
      </c>
      <c r="M27" s="93">
        <v>0.5385842950886901</v>
      </c>
      <c r="N27" s="93">
        <v>0.564969642358646</v>
      </c>
      <c r="O27" s="93">
        <v>0.56096507106594062</v>
      </c>
      <c r="P27" s="93">
        <v>0.59875437021599687</v>
      </c>
      <c r="Q27" s="93">
        <v>0.57561802204929902</v>
      </c>
      <c r="R27" s="93">
        <v>0.59902090750087167</v>
      </c>
      <c r="S27" s="93">
        <v>0.57867773069275519</v>
      </c>
      <c r="T27" s="93">
        <v>0.55681209780502128</v>
      </c>
      <c r="U27" s="93">
        <v>0.55443696254411456</v>
      </c>
      <c r="V27" s="93">
        <v>0.59899197024221862</v>
      </c>
      <c r="W27" s="93">
        <v>0.60483157317476621</v>
      </c>
      <c r="X27" s="93">
        <v>0.53542847459265597</v>
      </c>
      <c r="Y27" s="93">
        <v>0.54479149864051901</v>
      </c>
      <c r="Z27" s="93" t="e">
        <v>#N/A</v>
      </c>
      <c r="AA27" s="93" t="e">
        <v>#N/A</v>
      </c>
      <c r="AB27" s="93" t="e">
        <v>#N/A</v>
      </c>
      <c r="AC27" s="93" t="e">
        <v>#N/A</v>
      </c>
      <c r="AD27" s="93" t="e">
        <v>#N/A</v>
      </c>
      <c r="AE27" s="93"/>
      <c r="AF27" s="93"/>
      <c r="AG27" s="93"/>
      <c r="AH27" s="93"/>
      <c r="AI27" s="93"/>
      <c r="AJ27" s="93"/>
      <c r="AK27" s="93"/>
      <c r="AL27" s="93"/>
      <c r="AM27" s="93"/>
      <c r="AN27" s="93"/>
      <c r="AO27" s="93"/>
      <c r="AP27" s="93"/>
      <c r="AQ27" s="93"/>
      <c r="AR27" s="93"/>
      <c r="AS27" s="93"/>
      <c r="AT27" s="93"/>
      <c r="AU27" s="93"/>
      <c r="AV27" s="93"/>
      <c r="AW27" s="93"/>
      <c r="AX27" s="93"/>
      <c r="AY27" s="93"/>
      <c r="AZ27" s="93"/>
      <c r="BA27" s="93"/>
      <c r="BB27" s="93"/>
      <c r="BC27" s="93"/>
      <c r="BD27" s="93"/>
      <c r="BE27" s="93"/>
      <c r="BF27" s="93"/>
      <c r="BG27" s="93"/>
      <c r="BH27" s="93"/>
      <c r="BI27" s="93"/>
      <c r="BJ27" s="93"/>
      <c r="BK27" s="93"/>
      <c r="BL27" s="93"/>
      <c r="BM27" s="93"/>
      <c r="BN27" s="93"/>
      <c r="BO27" s="93"/>
      <c r="BP27" s="93"/>
      <c r="BQ27" s="93"/>
      <c r="BR27" s="93"/>
      <c r="BS27" s="93"/>
      <c r="BT27" s="93"/>
      <c r="BU27" s="93"/>
      <c r="BV27" s="93"/>
      <c r="BW27" s="93"/>
      <c r="BX27" s="93"/>
      <c r="BY27" s="93"/>
      <c r="BZ27" s="93"/>
      <c r="CA27" s="93"/>
      <c r="CB27" s="93"/>
      <c r="CC27" s="93"/>
      <c r="CD27" s="93"/>
      <c r="CE27" s="93"/>
      <c r="CF27" s="93"/>
      <c r="CG27" s="93"/>
      <c r="CH27" s="93"/>
      <c r="CI27" s="93"/>
      <c r="CJ27" s="93"/>
      <c r="CK27" s="93"/>
      <c r="CL27" s="93"/>
      <c r="CM27" s="93"/>
      <c r="CN27" s="93"/>
      <c r="CO27" s="93"/>
      <c r="CP27" s="93"/>
      <c r="CQ27" s="93"/>
      <c r="CR27" s="93"/>
      <c r="CS27" s="93"/>
      <c r="CT27" s="93"/>
      <c r="CU27" s="93"/>
      <c r="CV27" s="93"/>
      <c r="CW27" s="93"/>
      <c r="CX27" s="93"/>
      <c r="CY27" s="93"/>
      <c r="CZ27" s="93"/>
      <c r="DA27" s="93"/>
      <c r="DB27" s="93"/>
      <c r="DC27" s="93"/>
      <c r="DD27" s="93"/>
      <c r="DE27" s="93"/>
      <c r="DF27" s="93"/>
      <c r="DG27" s="93"/>
      <c r="DH27" s="93"/>
      <c r="DI27" s="93"/>
      <c r="DJ27" s="93"/>
      <c r="DK27" s="93"/>
      <c r="DL27" s="93"/>
      <c r="DM27" s="93"/>
      <c r="DN27" s="93"/>
      <c r="DO27" s="93"/>
      <c r="DP27" s="93"/>
      <c r="DQ27" s="93"/>
      <c r="DR27" s="93"/>
      <c r="DS27" s="93"/>
      <c r="DT27" s="93"/>
      <c r="DU27" s="93"/>
      <c r="DV27" s="93"/>
      <c r="DW27" s="93"/>
      <c r="DX27" s="93"/>
      <c r="DY27" s="93"/>
      <c r="DZ27" s="93"/>
      <c r="EA27" s="93"/>
      <c r="EB27" s="93"/>
      <c r="EC27" s="93"/>
      <c r="ED27" s="93"/>
      <c r="EE27" s="93"/>
      <c r="EF27" s="93"/>
      <c r="EG27" s="93"/>
      <c r="EH27" s="93"/>
      <c r="EI27" s="93"/>
      <c r="EJ27" s="93"/>
      <c r="EK27" s="93"/>
      <c r="EL27" s="93"/>
      <c r="EM27" s="93"/>
      <c r="EN27" s="93"/>
      <c r="EO27" s="93"/>
      <c r="EP27" s="93"/>
      <c r="EQ27" s="93"/>
      <c r="ER27" s="93"/>
      <c r="ES27" s="93"/>
      <c r="ET27" s="93"/>
      <c r="EU27" s="93"/>
      <c r="EV27" s="93"/>
      <c r="EW27" s="93"/>
      <c r="EX27" s="93"/>
      <c r="EY27" s="93"/>
      <c r="EZ27" s="93"/>
      <c r="FA27" s="93"/>
      <c r="FB27" s="93"/>
      <c r="FC27" s="93"/>
      <c r="FD27" s="93"/>
      <c r="FE27" s="93"/>
      <c r="FF27" s="93"/>
      <c r="FG27" s="93"/>
      <c r="FH27" s="93"/>
      <c r="FI27" s="93"/>
      <c r="FJ27" s="93"/>
      <c r="FK27" s="93"/>
      <c r="FL27" s="93"/>
      <c r="FM27" s="93"/>
      <c r="FN27" s="93"/>
      <c r="FO27" s="93"/>
      <c r="FP27" s="93"/>
      <c r="FQ27" s="93"/>
      <c r="FR27" s="93"/>
      <c r="FS27" s="93"/>
      <c r="FT27" s="93"/>
      <c r="FU27" s="93"/>
      <c r="FV27" s="93"/>
      <c r="FW27" s="93"/>
      <c r="FX27" s="93"/>
      <c r="FY27" s="93"/>
      <c r="FZ27" s="93"/>
      <c r="GA27" s="93"/>
      <c r="GB27" s="93"/>
      <c r="GC27" s="93"/>
      <c r="GD27" s="93"/>
      <c r="GE27" s="93"/>
      <c r="GF27" s="93"/>
      <c r="GG27" s="93"/>
      <c r="GH27" s="93"/>
      <c r="GI27" s="93"/>
      <c r="GJ27" s="93"/>
      <c r="GK27" s="93"/>
      <c r="GL27" s="93"/>
      <c r="GM27" s="93"/>
      <c r="GN27" s="93"/>
      <c r="GO27" s="93"/>
      <c r="GP27" s="93"/>
      <c r="GQ27" s="93"/>
      <c r="GR27" s="93"/>
      <c r="GS27" s="93"/>
      <c r="GT27" s="93"/>
      <c r="GU27" s="93"/>
      <c r="GV27" s="93"/>
      <c r="GW27" s="93"/>
      <c r="GX27" s="93"/>
      <c r="GY27" s="93"/>
      <c r="GZ27" s="93"/>
      <c r="HA27" s="93"/>
      <c r="HB27" s="93"/>
      <c r="HC27" s="93"/>
      <c r="HD27" s="93"/>
      <c r="HE27" s="93"/>
      <c r="HF27" s="93"/>
      <c r="HG27" s="93"/>
      <c r="HH27" s="93"/>
      <c r="HI27" s="93"/>
    </row>
    <row r="28" spans="1:217" s="12" customFormat="1" x14ac:dyDescent="0.35">
      <c r="I28" s="12" t="s">
        <v>181</v>
      </c>
      <c r="J28" s="93">
        <v>0.21113386239487397</v>
      </c>
      <c r="K28" s="93">
        <v>0.18029388682258737</v>
      </c>
      <c r="L28" s="93">
        <v>0.19084850743795961</v>
      </c>
      <c r="M28" s="93">
        <v>0.19032388299861472</v>
      </c>
      <c r="N28" s="93">
        <v>0.15320718535637914</v>
      </c>
      <c r="O28" s="93">
        <v>0.14651689082703395</v>
      </c>
      <c r="P28" s="93">
        <v>0.12431155691176354</v>
      </c>
      <c r="Q28" s="93">
        <v>0.15070347336159937</v>
      </c>
      <c r="R28" s="93">
        <v>0.12165229517218897</v>
      </c>
      <c r="S28" s="93">
        <v>0.12339095710256794</v>
      </c>
      <c r="T28" s="93">
        <v>0.13724063297162181</v>
      </c>
      <c r="U28" s="93">
        <v>0.10757330416149957</v>
      </c>
      <c r="V28" s="93">
        <v>9.9148343607698572E-2</v>
      </c>
      <c r="W28" s="93">
        <v>9.4437854713011318E-2</v>
      </c>
      <c r="X28" s="93">
        <v>9.3035143428134848E-2</v>
      </c>
      <c r="Y28" s="93">
        <v>8.0899633638820051E-2</v>
      </c>
      <c r="Z28" s="93" t="e">
        <v>#N/A</v>
      </c>
      <c r="AA28" s="93" t="e">
        <v>#N/A</v>
      </c>
      <c r="AB28" s="93" t="e">
        <v>#N/A</v>
      </c>
      <c r="AC28" s="93" t="e">
        <v>#N/A</v>
      </c>
      <c r="AD28" s="93" t="e">
        <v>#N/A</v>
      </c>
      <c r="AE28" s="93"/>
      <c r="AF28" s="93"/>
      <c r="AG28" s="93"/>
      <c r="AH28" s="93"/>
      <c r="AI28" s="93"/>
      <c r="AJ28" s="93"/>
      <c r="AK28" s="93"/>
      <c r="AL28" s="93"/>
      <c r="AM28" s="93"/>
      <c r="AN28" s="93"/>
      <c r="AO28" s="93"/>
      <c r="AP28" s="93"/>
      <c r="AQ28" s="93"/>
      <c r="AR28" s="93"/>
      <c r="AS28" s="93"/>
      <c r="AT28" s="93"/>
      <c r="AU28" s="93"/>
      <c r="AV28" s="93"/>
      <c r="AW28" s="93"/>
      <c r="AX28" s="93"/>
      <c r="AY28" s="93"/>
      <c r="AZ28" s="93"/>
      <c r="BA28" s="93"/>
      <c r="BB28" s="93"/>
      <c r="BC28" s="93"/>
      <c r="BD28" s="93"/>
      <c r="BE28" s="93"/>
      <c r="BF28" s="93"/>
      <c r="BG28" s="93"/>
      <c r="BH28" s="93"/>
      <c r="BI28" s="93"/>
      <c r="BJ28" s="93"/>
      <c r="BK28" s="93"/>
      <c r="BL28" s="93"/>
      <c r="BM28" s="93"/>
      <c r="BN28" s="93"/>
      <c r="BO28" s="93"/>
      <c r="BP28" s="93"/>
      <c r="BQ28" s="93"/>
      <c r="BR28" s="93"/>
      <c r="BS28" s="93"/>
      <c r="BT28" s="93"/>
      <c r="BU28" s="93"/>
      <c r="BV28" s="93"/>
      <c r="BW28" s="93"/>
      <c r="BX28" s="93"/>
      <c r="BY28" s="93"/>
      <c r="BZ28" s="93"/>
      <c r="CA28" s="93"/>
      <c r="CB28" s="93"/>
      <c r="CC28" s="93"/>
      <c r="CD28" s="93"/>
      <c r="CE28" s="93"/>
      <c r="CF28" s="93"/>
      <c r="CG28" s="93"/>
      <c r="CH28" s="93"/>
      <c r="CI28" s="93"/>
      <c r="CJ28" s="93"/>
      <c r="CK28" s="93"/>
      <c r="CL28" s="93"/>
      <c r="CM28" s="93"/>
      <c r="CN28" s="93"/>
      <c r="CO28" s="93"/>
      <c r="CP28" s="93"/>
      <c r="CQ28" s="93"/>
      <c r="CR28" s="93"/>
      <c r="CS28" s="93"/>
      <c r="CT28" s="93"/>
      <c r="CU28" s="93"/>
      <c r="CV28" s="93"/>
      <c r="CW28" s="93"/>
      <c r="CX28" s="93"/>
      <c r="CY28" s="93"/>
      <c r="CZ28" s="93"/>
      <c r="DA28" s="93"/>
      <c r="DB28" s="93"/>
      <c r="DC28" s="93"/>
      <c r="DD28" s="93"/>
      <c r="DE28" s="93"/>
      <c r="DF28" s="93"/>
      <c r="DG28" s="93"/>
      <c r="DH28" s="93"/>
      <c r="DI28" s="93"/>
      <c r="DJ28" s="93"/>
      <c r="DK28" s="93"/>
      <c r="DL28" s="93"/>
      <c r="DM28" s="93"/>
      <c r="DN28" s="93"/>
      <c r="DO28" s="93"/>
      <c r="DP28" s="93"/>
      <c r="DQ28" s="93"/>
      <c r="DR28" s="93"/>
      <c r="DS28" s="93"/>
      <c r="DT28" s="93"/>
      <c r="DU28" s="93"/>
      <c r="DV28" s="93"/>
      <c r="DW28" s="93"/>
      <c r="DX28" s="93"/>
      <c r="DY28" s="93"/>
      <c r="DZ28" s="93"/>
      <c r="EA28" s="93"/>
      <c r="EB28" s="93"/>
      <c r="EC28" s="93"/>
      <c r="ED28" s="93"/>
      <c r="EE28" s="93"/>
      <c r="EF28" s="93"/>
      <c r="EG28" s="93"/>
      <c r="EH28" s="93"/>
      <c r="EI28" s="93"/>
      <c r="EJ28" s="93"/>
      <c r="EK28" s="93"/>
      <c r="EL28" s="93"/>
      <c r="EM28" s="93"/>
      <c r="EN28" s="93"/>
      <c r="EO28" s="93"/>
      <c r="EP28" s="93"/>
      <c r="EQ28" s="93"/>
      <c r="ER28" s="93"/>
      <c r="ES28" s="93"/>
      <c r="ET28" s="93"/>
      <c r="EU28" s="93"/>
      <c r="EV28" s="93"/>
      <c r="EW28" s="93"/>
      <c r="EX28" s="93"/>
      <c r="EY28" s="93"/>
      <c r="EZ28" s="93"/>
      <c r="FA28" s="93"/>
      <c r="FB28" s="93"/>
      <c r="FC28" s="93"/>
      <c r="FD28" s="93"/>
      <c r="FE28" s="93"/>
      <c r="FF28" s="93"/>
      <c r="FG28" s="93"/>
      <c r="FH28" s="93"/>
      <c r="FI28" s="93"/>
      <c r="FJ28" s="93"/>
      <c r="FK28" s="93"/>
      <c r="FL28" s="93"/>
      <c r="FM28" s="93"/>
      <c r="FN28" s="93"/>
      <c r="FO28" s="93"/>
      <c r="FP28" s="93"/>
      <c r="FQ28" s="93"/>
      <c r="FR28" s="93"/>
      <c r="FS28" s="93"/>
      <c r="FT28" s="93"/>
      <c r="FU28" s="93"/>
      <c r="FV28" s="93"/>
      <c r="FW28" s="93"/>
      <c r="FX28" s="93"/>
      <c r="FY28" s="93"/>
      <c r="FZ28" s="93"/>
      <c r="GA28" s="93"/>
      <c r="GB28" s="93"/>
      <c r="GC28" s="93"/>
      <c r="GD28" s="93"/>
      <c r="GE28" s="93"/>
      <c r="GF28" s="93"/>
      <c r="GG28" s="93"/>
      <c r="GH28" s="93"/>
      <c r="GI28" s="93"/>
      <c r="GJ28" s="93"/>
      <c r="GK28" s="93"/>
      <c r="GL28" s="93"/>
      <c r="GM28" s="93"/>
      <c r="GN28" s="93"/>
      <c r="GO28" s="93"/>
      <c r="GP28" s="93"/>
      <c r="GQ28" s="93"/>
      <c r="GR28" s="93"/>
      <c r="GS28" s="93"/>
      <c r="GT28" s="93"/>
      <c r="GU28" s="93"/>
      <c r="GV28" s="93"/>
      <c r="GW28" s="93"/>
      <c r="GX28" s="93"/>
      <c r="GY28" s="93"/>
      <c r="GZ28" s="93"/>
      <c r="HA28" s="93"/>
      <c r="HB28" s="93"/>
      <c r="HC28" s="93"/>
      <c r="HD28" s="93"/>
      <c r="HE28" s="93"/>
      <c r="HF28" s="93"/>
      <c r="HG28" s="93"/>
      <c r="HH28" s="93"/>
      <c r="HI28" s="93"/>
    </row>
    <row r="29" spans="1:217" s="12" customFormat="1" x14ac:dyDescent="0.35">
      <c r="I29" s="12" t="s">
        <v>192</v>
      </c>
      <c r="J29" s="93">
        <v>4.4269968662182295E-2</v>
      </c>
      <c r="K29" s="93">
        <v>4.6865732718655344E-2</v>
      </c>
      <c r="L29" s="93">
        <v>7.6881331125044167E-2</v>
      </c>
      <c r="M29" s="93">
        <v>5.2777875822225172E-2</v>
      </c>
      <c r="N29" s="93">
        <v>4.2885792702032348E-2</v>
      </c>
      <c r="O29" s="93">
        <v>4.0403014251220615E-2</v>
      </c>
      <c r="P29" s="93">
        <v>2.2811058783428071E-2</v>
      </c>
      <c r="Q29" s="93">
        <v>2.6163117713389222E-2</v>
      </c>
      <c r="R29" s="93">
        <v>3.4029082083199096E-2</v>
      </c>
      <c r="S29" s="93">
        <v>4.8261280733829667E-2</v>
      </c>
      <c r="T29" s="93">
        <v>4.9925204435595373E-2</v>
      </c>
      <c r="U29" s="93">
        <v>6.9832821461527431E-2</v>
      </c>
      <c r="V29" s="93">
        <v>2.875049633248249E-2</v>
      </c>
      <c r="W29" s="93">
        <v>2.371883424200109E-2</v>
      </c>
      <c r="X29" s="93">
        <v>5.1126207112620774E-2</v>
      </c>
      <c r="Y29" s="93">
        <v>3.4614089815379431E-2</v>
      </c>
      <c r="Z29" s="93"/>
      <c r="AA29" s="93"/>
      <c r="AB29" s="93"/>
      <c r="AC29" s="93"/>
      <c r="AD29" s="93"/>
      <c r="AE29" s="93"/>
      <c r="AF29" s="93"/>
      <c r="AG29" s="93"/>
      <c r="AH29" s="93"/>
      <c r="AI29" s="93"/>
      <c r="AJ29" s="93"/>
      <c r="AK29" s="93"/>
      <c r="AL29" s="93"/>
      <c r="AM29" s="93"/>
      <c r="AN29" s="93"/>
      <c r="AO29" s="93"/>
      <c r="AP29" s="93"/>
      <c r="AQ29" s="93"/>
      <c r="AR29" s="93"/>
      <c r="AS29" s="93"/>
      <c r="AT29" s="93"/>
      <c r="AU29" s="93"/>
      <c r="AV29" s="93"/>
      <c r="AW29" s="93"/>
      <c r="AX29" s="93"/>
      <c r="AY29" s="93"/>
      <c r="AZ29" s="93"/>
      <c r="BA29" s="93"/>
      <c r="BB29" s="93"/>
      <c r="BC29" s="93"/>
      <c r="BD29" s="93"/>
      <c r="BE29" s="93"/>
      <c r="BF29" s="93"/>
      <c r="BG29" s="93"/>
      <c r="BH29" s="93"/>
      <c r="BI29" s="93"/>
      <c r="BJ29" s="93"/>
      <c r="BK29" s="93"/>
      <c r="BL29" s="93"/>
      <c r="BM29" s="93"/>
      <c r="BN29" s="93"/>
      <c r="BO29" s="93"/>
      <c r="BP29" s="93"/>
      <c r="BQ29" s="93"/>
      <c r="BR29" s="93"/>
      <c r="BS29" s="93"/>
      <c r="BT29" s="93"/>
      <c r="BU29" s="93"/>
      <c r="BV29" s="93"/>
      <c r="BW29" s="93"/>
      <c r="BX29" s="93"/>
      <c r="BY29" s="93"/>
      <c r="BZ29" s="93"/>
      <c r="CA29" s="93"/>
      <c r="CB29" s="93"/>
      <c r="CC29" s="93"/>
      <c r="CD29" s="93"/>
      <c r="CE29" s="93"/>
      <c r="CF29" s="93"/>
      <c r="CG29" s="93"/>
      <c r="CH29" s="93"/>
      <c r="CI29" s="93"/>
      <c r="CJ29" s="93"/>
      <c r="CK29" s="93"/>
      <c r="CL29" s="93"/>
      <c r="CM29" s="93"/>
      <c r="CN29" s="93"/>
      <c r="CO29" s="93"/>
      <c r="CP29" s="93"/>
      <c r="CQ29" s="93"/>
      <c r="CR29" s="93"/>
      <c r="CS29" s="93"/>
      <c r="CT29" s="93"/>
      <c r="CU29" s="93"/>
      <c r="CV29" s="93"/>
      <c r="CW29" s="93"/>
      <c r="CX29" s="93"/>
      <c r="CY29" s="93"/>
      <c r="CZ29" s="93"/>
      <c r="DA29" s="93"/>
      <c r="DB29" s="93"/>
      <c r="DC29" s="93"/>
      <c r="DD29" s="93"/>
      <c r="DE29" s="93"/>
      <c r="DF29" s="93"/>
      <c r="DG29" s="93"/>
      <c r="DH29" s="93"/>
      <c r="DI29" s="93"/>
      <c r="DJ29" s="93"/>
      <c r="DK29" s="93"/>
      <c r="DL29" s="93"/>
      <c r="DM29" s="93"/>
      <c r="DN29" s="93"/>
      <c r="DO29" s="93"/>
      <c r="DP29" s="93"/>
      <c r="DQ29" s="93"/>
      <c r="DR29" s="93"/>
      <c r="DS29" s="93"/>
      <c r="DT29" s="93"/>
      <c r="DU29" s="93"/>
      <c r="DV29" s="93"/>
      <c r="DW29" s="93"/>
      <c r="DX29" s="93"/>
      <c r="DY29" s="93"/>
      <c r="DZ29" s="93"/>
      <c r="EA29" s="93"/>
      <c r="EB29" s="93"/>
      <c r="EC29" s="93"/>
      <c r="ED29" s="93"/>
      <c r="EE29" s="93"/>
      <c r="EF29" s="93"/>
      <c r="EG29" s="93"/>
      <c r="EH29" s="93"/>
      <c r="EI29" s="93"/>
      <c r="EJ29" s="93"/>
      <c r="EK29" s="93"/>
      <c r="EL29" s="93"/>
      <c r="EM29" s="93"/>
      <c r="EN29" s="93"/>
      <c r="EO29" s="93"/>
      <c r="EP29" s="93"/>
      <c r="EQ29" s="93"/>
      <c r="ER29" s="93"/>
      <c r="ES29" s="93"/>
      <c r="ET29" s="93"/>
      <c r="EU29" s="93"/>
      <c r="EV29" s="93"/>
      <c r="EW29" s="93"/>
      <c r="EX29" s="93"/>
      <c r="EY29" s="93"/>
      <c r="EZ29" s="93"/>
      <c r="FA29" s="93"/>
      <c r="FB29" s="93"/>
      <c r="FC29" s="93"/>
      <c r="FD29" s="93"/>
      <c r="FE29" s="93"/>
      <c r="FF29" s="93"/>
      <c r="FG29" s="93"/>
      <c r="FH29" s="93"/>
      <c r="FI29" s="93"/>
      <c r="FJ29" s="93"/>
      <c r="FK29" s="93"/>
      <c r="FL29" s="93"/>
      <c r="FM29" s="93"/>
      <c r="FN29" s="93"/>
      <c r="FO29" s="93"/>
      <c r="FP29" s="93"/>
      <c r="FQ29" s="93"/>
      <c r="FR29" s="93"/>
      <c r="FS29" s="93"/>
      <c r="FT29" s="93"/>
      <c r="FU29" s="93"/>
      <c r="FV29" s="93"/>
      <c r="FW29" s="93"/>
      <c r="FX29" s="93"/>
      <c r="FY29" s="93"/>
      <c r="FZ29" s="93"/>
      <c r="GA29" s="93"/>
      <c r="GB29" s="93"/>
      <c r="GC29" s="93"/>
      <c r="GD29" s="93"/>
      <c r="GE29" s="93"/>
      <c r="GF29" s="93"/>
      <c r="GG29" s="93"/>
      <c r="GH29" s="93"/>
      <c r="GI29" s="93"/>
      <c r="GJ29" s="93"/>
      <c r="GK29" s="93"/>
      <c r="GL29" s="93"/>
      <c r="GM29" s="93"/>
      <c r="GN29" s="93"/>
      <c r="GO29" s="93"/>
      <c r="GP29" s="93"/>
      <c r="GQ29" s="93"/>
      <c r="GR29" s="93"/>
      <c r="GS29" s="93"/>
      <c r="GT29" s="93"/>
      <c r="GU29" s="93"/>
      <c r="GV29" s="93"/>
      <c r="GW29" s="93"/>
      <c r="GX29" s="93"/>
      <c r="GY29" s="93"/>
      <c r="GZ29" s="93"/>
      <c r="HA29" s="93"/>
      <c r="HB29" s="93"/>
      <c r="HC29" s="93"/>
      <c r="HD29" s="93"/>
      <c r="HE29" s="93"/>
      <c r="HF29" s="93"/>
      <c r="HG29" s="93"/>
      <c r="HH29" s="93"/>
      <c r="HI29" s="93"/>
    </row>
    <row r="30" spans="1:217" s="12" customFormat="1" x14ac:dyDescent="0.35">
      <c r="I30" s="12" t="s">
        <v>193</v>
      </c>
      <c r="J30" s="93"/>
      <c r="K30" s="93"/>
      <c r="L30" s="93"/>
      <c r="M30" s="93"/>
      <c r="N30" s="93"/>
      <c r="O30" s="93"/>
      <c r="P30" s="93"/>
      <c r="Q30" s="93"/>
      <c r="R30" s="93"/>
      <c r="S30" s="93"/>
      <c r="T30" s="93"/>
      <c r="U30" s="93"/>
      <c r="V30" s="93">
        <v>0.59828873773508595</v>
      </c>
      <c r="W30" s="93">
        <v>0.60490371980741586</v>
      </c>
      <c r="X30" s="93">
        <v>0.53834479103648658</v>
      </c>
      <c r="Y30" s="93">
        <v>0.53692756199006542</v>
      </c>
      <c r="Z30" s="93">
        <v>0.5307985828067322</v>
      </c>
      <c r="AA30" s="93">
        <v>0.52235705044354497</v>
      </c>
      <c r="AB30" s="93">
        <v>0.51831474377978115</v>
      </c>
      <c r="AC30" s="93">
        <v>0.50922663378675725</v>
      </c>
      <c r="AD30" s="93">
        <v>0.50394176974524463</v>
      </c>
      <c r="AE30" s="93"/>
      <c r="AF30" s="93"/>
      <c r="AG30" s="93"/>
      <c r="AH30" s="93"/>
      <c r="AI30" s="93"/>
      <c r="AJ30" s="93"/>
      <c r="AK30" s="93"/>
      <c r="AL30" s="93"/>
      <c r="AM30" s="93"/>
      <c r="AN30" s="93"/>
      <c r="AO30" s="93"/>
      <c r="AP30" s="93"/>
      <c r="AQ30" s="93"/>
      <c r="AR30" s="93"/>
      <c r="AS30" s="93"/>
      <c r="AT30" s="93"/>
      <c r="AU30" s="93"/>
      <c r="AV30" s="93"/>
      <c r="AW30" s="93"/>
      <c r="AX30" s="93"/>
      <c r="AY30" s="93"/>
      <c r="AZ30" s="93"/>
      <c r="BA30" s="93"/>
      <c r="BB30" s="93"/>
      <c r="BC30" s="93"/>
      <c r="BD30" s="93"/>
      <c r="BE30" s="93"/>
      <c r="BF30" s="93"/>
      <c r="BG30" s="93"/>
      <c r="BH30" s="93"/>
      <c r="BI30" s="93"/>
      <c r="BJ30" s="93"/>
      <c r="BK30" s="93"/>
      <c r="BL30" s="93"/>
      <c r="BM30" s="93"/>
      <c r="BN30" s="93"/>
      <c r="BO30" s="93"/>
      <c r="BP30" s="93"/>
      <c r="BQ30" s="93"/>
      <c r="BR30" s="93"/>
      <c r="BS30" s="93"/>
      <c r="BT30" s="93"/>
      <c r="BU30" s="93"/>
      <c r="BV30" s="93"/>
      <c r="BW30" s="93"/>
      <c r="BX30" s="93"/>
      <c r="BY30" s="93"/>
      <c r="BZ30" s="93"/>
      <c r="CA30" s="93"/>
      <c r="CB30" s="93"/>
      <c r="CC30" s="93"/>
      <c r="CD30" s="93"/>
      <c r="CE30" s="93"/>
      <c r="CF30" s="93"/>
      <c r="CG30" s="93"/>
      <c r="CH30" s="93"/>
      <c r="CI30" s="93"/>
      <c r="CJ30" s="93"/>
      <c r="CK30" s="93"/>
      <c r="CL30" s="93"/>
      <c r="CM30" s="93"/>
      <c r="CN30" s="93"/>
      <c r="CO30" s="93"/>
      <c r="CP30" s="93"/>
      <c r="CQ30" s="93"/>
      <c r="CR30" s="93"/>
      <c r="CS30" s="93"/>
      <c r="CT30" s="93"/>
      <c r="CU30" s="93"/>
      <c r="CV30" s="93"/>
      <c r="CW30" s="93"/>
      <c r="CX30" s="93"/>
      <c r="CY30" s="93"/>
      <c r="CZ30" s="93"/>
      <c r="DA30" s="93"/>
      <c r="DB30" s="93"/>
      <c r="DC30" s="93"/>
      <c r="DD30" s="93"/>
      <c r="DE30" s="93"/>
      <c r="DF30" s="93"/>
      <c r="DG30" s="93"/>
      <c r="DH30" s="93"/>
      <c r="DI30" s="93"/>
      <c r="DJ30" s="93"/>
      <c r="DK30" s="93"/>
      <c r="DL30" s="93"/>
      <c r="DM30" s="93"/>
      <c r="DN30" s="93"/>
      <c r="DO30" s="93"/>
      <c r="DP30" s="93"/>
      <c r="DQ30" s="93"/>
      <c r="DR30" s="93"/>
      <c r="DS30" s="93"/>
      <c r="DT30" s="93"/>
      <c r="DU30" s="93"/>
      <c r="DV30" s="93"/>
      <c r="DW30" s="93"/>
      <c r="DX30" s="93"/>
      <c r="DY30" s="93"/>
      <c r="DZ30" s="93"/>
      <c r="EA30" s="93"/>
      <c r="EB30" s="93"/>
      <c r="EC30" s="93"/>
      <c r="ED30" s="93"/>
      <c r="EE30" s="93"/>
      <c r="EF30" s="93"/>
      <c r="EG30" s="93"/>
      <c r="EH30" s="93"/>
      <c r="EI30" s="93"/>
      <c r="EJ30" s="93"/>
      <c r="EK30" s="93"/>
      <c r="EL30" s="93"/>
      <c r="EM30" s="93"/>
      <c r="EN30" s="93"/>
      <c r="EO30" s="93"/>
      <c r="EP30" s="93"/>
      <c r="EQ30" s="93"/>
      <c r="ER30" s="93"/>
      <c r="ES30" s="93"/>
      <c r="ET30" s="93"/>
      <c r="EU30" s="93"/>
      <c r="EV30" s="93"/>
      <c r="EW30" s="93"/>
      <c r="EX30" s="93"/>
      <c r="EY30" s="93"/>
      <c r="EZ30" s="93"/>
      <c r="FA30" s="93"/>
      <c r="FB30" s="93"/>
      <c r="FC30" s="93"/>
      <c r="FD30" s="93"/>
      <c r="FE30" s="93"/>
      <c r="FF30" s="93"/>
      <c r="FG30" s="93"/>
      <c r="FH30" s="93"/>
      <c r="FI30" s="93"/>
      <c r="FJ30" s="93"/>
      <c r="FK30" s="93"/>
      <c r="FL30" s="93"/>
      <c r="FM30" s="93"/>
      <c r="FN30" s="93"/>
      <c r="FO30" s="93"/>
      <c r="FP30" s="93"/>
      <c r="FQ30" s="93"/>
      <c r="FR30" s="93"/>
      <c r="FS30" s="93"/>
      <c r="FT30" s="93"/>
      <c r="FU30" s="93"/>
      <c r="FV30" s="93"/>
      <c r="FW30" s="93"/>
      <c r="FX30" s="93"/>
      <c r="FY30" s="93"/>
      <c r="FZ30" s="93"/>
      <c r="GA30" s="93"/>
      <c r="GB30" s="93"/>
      <c r="GC30" s="93"/>
      <c r="GD30" s="93"/>
      <c r="GE30" s="93"/>
      <c r="GF30" s="93"/>
      <c r="GG30" s="93"/>
      <c r="GH30" s="93"/>
      <c r="GI30" s="93"/>
      <c r="GJ30" s="93"/>
      <c r="GK30" s="93"/>
      <c r="GL30" s="93"/>
      <c r="GM30" s="93"/>
      <c r="GN30" s="93"/>
      <c r="GO30" s="93"/>
      <c r="GP30" s="93"/>
      <c r="GQ30" s="93"/>
      <c r="GR30" s="93"/>
      <c r="GS30" s="93"/>
      <c r="GT30" s="93"/>
      <c r="GU30" s="93"/>
      <c r="GV30" s="93"/>
      <c r="GW30" s="93"/>
      <c r="GX30" s="93"/>
      <c r="GY30" s="93"/>
      <c r="GZ30" s="93"/>
      <c r="HA30" s="93"/>
      <c r="HB30" s="93"/>
      <c r="HC30" s="93"/>
      <c r="HD30" s="93"/>
      <c r="HE30" s="93"/>
      <c r="HF30" s="93"/>
      <c r="HG30" s="93"/>
      <c r="HH30" s="93"/>
      <c r="HI30" s="93"/>
    </row>
    <row r="31" spans="1:217" s="12" customFormat="1" x14ac:dyDescent="0.35">
      <c r="I31" s="12" t="s">
        <v>194</v>
      </c>
      <c r="J31" s="93"/>
      <c r="K31" s="93"/>
      <c r="L31" s="93"/>
      <c r="M31" s="93"/>
      <c r="N31" s="93"/>
      <c r="O31" s="93"/>
      <c r="P31" s="93"/>
      <c r="Q31" s="93"/>
      <c r="R31" s="93"/>
      <c r="S31" s="93"/>
      <c r="T31" s="93"/>
      <c r="U31" s="93"/>
      <c r="V31" s="93">
        <v>9.9138142281006703E-2</v>
      </c>
      <c r="W31" s="93">
        <v>9.4052414751070859E-2</v>
      </c>
      <c r="X31" s="93">
        <v>9.3267014794010686E-2</v>
      </c>
      <c r="Y31" s="93">
        <v>9.9185859196114015E-2</v>
      </c>
      <c r="Z31" s="93">
        <v>9.740455387967413E-2</v>
      </c>
      <c r="AA31" s="93">
        <v>9.0008893916287872E-2</v>
      </c>
      <c r="AB31" s="93">
        <v>9.3314753821586396E-2</v>
      </c>
      <c r="AC31" s="93">
        <v>0.10947395685695972</v>
      </c>
      <c r="AD31" s="93">
        <v>9.6951449302251441E-2</v>
      </c>
      <c r="AE31" s="93"/>
      <c r="AF31" s="93"/>
      <c r="AG31" s="93"/>
      <c r="AH31" s="93"/>
      <c r="AI31" s="93"/>
      <c r="AJ31" s="93"/>
      <c r="AK31" s="93"/>
      <c r="AL31" s="93"/>
      <c r="AM31" s="93"/>
      <c r="AN31" s="93"/>
      <c r="AO31" s="93"/>
      <c r="AP31" s="93"/>
      <c r="AQ31" s="93"/>
      <c r="AR31" s="93"/>
      <c r="AS31" s="93"/>
      <c r="AT31" s="93"/>
      <c r="AU31" s="93"/>
      <c r="AV31" s="93"/>
      <c r="AW31" s="93"/>
      <c r="AX31" s="93"/>
      <c r="AY31" s="93"/>
      <c r="AZ31" s="93"/>
      <c r="BA31" s="93"/>
      <c r="BB31" s="93"/>
      <c r="BC31" s="93"/>
      <c r="BD31" s="93"/>
      <c r="BE31" s="93"/>
      <c r="BF31" s="93"/>
      <c r="BG31" s="93"/>
      <c r="BH31" s="93"/>
      <c r="BI31" s="93"/>
      <c r="BJ31" s="93"/>
      <c r="BK31" s="93"/>
      <c r="BL31" s="93"/>
      <c r="BM31" s="93"/>
      <c r="BN31" s="93"/>
      <c r="BO31" s="93"/>
      <c r="BP31" s="93"/>
      <c r="BQ31" s="93"/>
      <c r="BR31" s="93"/>
      <c r="BS31" s="93"/>
      <c r="BT31" s="93"/>
      <c r="BU31" s="93"/>
      <c r="BV31" s="93"/>
      <c r="BW31" s="93"/>
      <c r="BX31" s="93"/>
      <c r="BY31" s="93"/>
      <c r="BZ31" s="93"/>
      <c r="CA31" s="93"/>
      <c r="CB31" s="93"/>
      <c r="CC31" s="93"/>
      <c r="CD31" s="93"/>
      <c r="CE31" s="93"/>
      <c r="CF31" s="93"/>
      <c r="CG31" s="93"/>
      <c r="CH31" s="93"/>
      <c r="CI31" s="93"/>
      <c r="CJ31" s="93"/>
      <c r="CK31" s="93"/>
      <c r="CL31" s="93"/>
      <c r="CM31" s="93"/>
      <c r="CN31" s="93"/>
      <c r="CO31" s="93"/>
      <c r="CP31" s="93"/>
      <c r="CQ31" s="93"/>
      <c r="CR31" s="93"/>
      <c r="CS31" s="93"/>
      <c r="CT31" s="93"/>
      <c r="CU31" s="93"/>
      <c r="CV31" s="93"/>
      <c r="CW31" s="93"/>
      <c r="CX31" s="93"/>
      <c r="CY31" s="93"/>
      <c r="CZ31" s="93"/>
      <c r="DA31" s="93"/>
      <c r="DB31" s="93"/>
      <c r="DC31" s="93"/>
      <c r="DD31" s="93"/>
      <c r="DE31" s="93"/>
      <c r="DF31" s="93"/>
      <c r="DG31" s="93"/>
      <c r="DH31" s="93"/>
      <c r="DI31" s="93"/>
      <c r="DJ31" s="93"/>
      <c r="DK31" s="93"/>
      <c r="DL31" s="93"/>
      <c r="DM31" s="93"/>
      <c r="DN31" s="93"/>
      <c r="DO31" s="93"/>
      <c r="DP31" s="93"/>
      <c r="DQ31" s="93"/>
      <c r="DR31" s="93"/>
      <c r="DS31" s="93"/>
      <c r="DT31" s="93"/>
      <c r="DU31" s="93"/>
      <c r="DV31" s="93"/>
      <c r="DW31" s="93"/>
      <c r="DX31" s="93"/>
      <c r="DY31" s="93"/>
      <c r="DZ31" s="93"/>
      <c r="EA31" s="93"/>
      <c r="EB31" s="93"/>
      <c r="EC31" s="93"/>
      <c r="ED31" s="93"/>
      <c r="EE31" s="93"/>
      <c r="EF31" s="93"/>
      <c r="EG31" s="93"/>
      <c r="EH31" s="93"/>
      <c r="EI31" s="93"/>
      <c r="EJ31" s="93"/>
      <c r="EK31" s="93"/>
      <c r="EL31" s="93"/>
      <c r="EM31" s="93"/>
      <c r="EN31" s="93"/>
      <c r="EO31" s="93"/>
      <c r="EP31" s="93"/>
      <c r="EQ31" s="93"/>
      <c r="ER31" s="93"/>
      <c r="ES31" s="93"/>
      <c r="ET31" s="93"/>
      <c r="EU31" s="93"/>
      <c r="EV31" s="93"/>
      <c r="EW31" s="93"/>
      <c r="EX31" s="93"/>
      <c r="EY31" s="93"/>
      <c r="EZ31" s="93"/>
      <c r="FA31" s="93"/>
      <c r="FB31" s="93"/>
      <c r="FC31" s="93"/>
      <c r="FD31" s="93"/>
      <c r="FE31" s="93"/>
      <c r="FF31" s="93"/>
      <c r="FG31" s="93"/>
      <c r="FH31" s="93"/>
      <c r="FI31" s="93"/>
      <c r="FJ31" s="93"/>
      <c r="FK31" s="93"/>
      <c r="FL31" s="93"/>
      <c r="FM31" s="93"/>
      <c r="FN31" s="93"/>
      <c r="FO31" s="93"/>
      <c r="FP31" s="93"/>
      <c r="FQ31" s="93"/>
      <c r="FR31" s="93"/>
      <c r="FS31" s="93"/>
      <c r="FT31" s="93"/>
      <c r="FU31" s="93"/>
      <c r="FV31" s="93"/>
      <c r="FW31" s="93"/>
      <c r="FX31" s="93"/>
      <c r="FY31" s="93"/>
      <c r="FZ31" s="93"/>
      <c r="GA31" s="93"/>
      <c r="GB31" s="93"/>
      <c r="GC31" s="93"/>
      <c r="GD31" s="93"/>
      <c r="GE31" s="93"/>
      <c r="GF31" s="93"/>
      <c r="GG31" s="93"/>
      <c r="GH31" s="93"/>
      <c r="GI31" s="93"/>
      <c r="GJ31" s="93"/>
      <c r="GK31" s="93"/>
      <c r="GL31" s="93"/>
      <c r="GM31" s="93"/>
      <c r="GN31" s="93"/>
      <c r="GO31" s="93"/>
      <c r="GP31" s="93"/>
      <c r="GQ31" s="93"/>
      <c r="GR31" s="93"/>
      <c r="GS31" s="93"/>
      <c r="GT31" s="93"/>
      <c r="GU31" s="93"/>
      <c r="GV31" s="93"/>
      <c r="GW31" s="93"/>
      <c r="GX31" s="93"/>
      <c r="GY31" s="93"/>
      <c r="GZ31" s="93"/>
      <c r="HA31" s="93"/>
      <c r="HB31" s="93"/>
      <c r="HC31" s="93"/>
      <c r="HD31" s="93"/>
      <c r="HE31" s="93"/>
      <c r="HF31" s="93"/>
      <c r="HG31" s="93"/>
      <c r="HH31" s="93"/>
      <c r="HI31" s="93"/>
    </row>
    <row r="32" spans="1:217" s="12" customFormat="1" x14ac:dyDescent="0.35">
      <c r="I32" s="12" t="s">
        <v>195</v>
      </c>
      <c r="J32" s="93"/>
      <c r="K32" s="93"/>
      <c r="L32" s="93"/>
      <c r="M32" s="93"/>
      <c r="N32" s="93"/>
      <c r="O32" s="93"/>
      <c r="P32" s="93"/>
      <c r="Q32" s="93"/>
      <c r="R32" s="93"/>
      <c r="S32" s="93"/>
      <c r="T32" s="93"/>
      <c r="U32" s="93"/>
      <c r="V32" s="93">
        <v>2.8839201735015682E-2</v>
      </c>
      <c r="W32" s="93">
        <v>2.3727498715633694E-2</v>
      </c>
      <c r="X32" s="93">
        <v>5.125538397814202E-2</v>
      </c>
      <c r="Y32" s="93">
        <v>2.372412538577174E-2</v>
      </c>
      <c r="Z32" s="93">
        <v>1.903846121265805E-2</v>
      </c>
      <c r="AA32" s="93">
        <v>1.7266535732240018E-2</v>
      </c>
      <c r="AB32" s="93">
        <v>1.8711666874940198E-2</v>
      </c>
      <c r="AC32" s="93">
        <v>7.6649933545370353E-3</v>
      </c>
      <c r="AD32" s="93">
        <v>6.6363361889695003E-3</v>
      </c>
      <c r="AE32" s="93"/>
      <c r="AF32" s="93"/>
      <c r="AG32" s="93"/>
      <c r="AH32" s="93"/>
      <c r="AI32" s="93"/>
      <c r="AJ32" s="93"/>
      <c r="AK32" s="93"/>
      <c r="AL32" s="93"/>
      <c r="AM32" s="93"/>
      <c r="AN32" s="93"/>
      <c r="AO32" s="93"/>
      <c r="AP32" s="93"/>
      <c r="AQ32" s="93"/>
      <c r="AR32" s="93"/>
      <c r="AS32" s="93"/>
      <c r="AT32" s="93"/>
      <c r="AU32" s="93"/>
      <c r="AV32" s="93"/>
      <c r="AW32" s="93"/>
      <c r="AX32" s="93"/>
      <c r="AY32" s="93"/>
      <c r="AZ32" s="93"/>
      <c r="BA32" s="93"/>
      <c r="BB32" s="93"/>
      <c r="BC32" s="93"/>
      <c r="BD32" s="93"/>
      <c r="BE32" s="93"/>
      <c r="BF32" s="93"/>
      <c r="BG32" s="93"/>
      <c r="BH32" s="93"/>
      <c r="BI32" s="93"/>
      <c r="BJ32" s="93"/>
      <c r="BK32" s="93"/>
      <c r="BL32" s="93"/>
      <c r="BM32" s="93"/>
      <c r="BN32" s="93"/>
      <c r="BO32" s="93"/>
      <c r="BP32" s="93"/>
      <c r="BQ32" s="93"/>
      <c r="BR32" s="93"/>
      <c r="BS32" s="93"/>
      <c r="BT32" s="93"/>
      <c r="BU32" s="93"/>
      <c r="BV32" s="93"/>
      <c r="BW32" s="93"/>
      <c r="BX32" s="93"/>
      <c r="BY32" s="93"/>
      <c r="BZ32" s="93"/>
      <c r="CA32" s="93"/>
      <c r="CB32" s="93"/>
      <c r="CC32" s="93"/>
      <c r="CD32" s="93"/>
      <c r="CE32" s="93"/>
      <c r="CF32" s="93"/>
      <c r="CG32" s="93"/>
      <c r="CH32" s="93"/>
      <c r="CI32" s="93"/>
      <c r="CJ32" s="93"/>
      <c r="CK32" s="93"/>
      <c r="CL32" s="93"/>
      <c r="CM32" s="93"/>
      <c r="CN32" s="93"/>
      <c r="CO32" s="93"/>
      <c r="CP32" s="93"/>
      <c r="CQ32" s="93"/>
      <c r="CR32" s="93"/>
      <c r="CS32" s="93"/>
      <c r="CT32" s="93"/>
      <c r="CU32" s="93"/>
      <c r="CV32" s="93"/>
      <c r="CW32" s="93"/>
      <c r="CX32" s="93"/>
      <c r="CY32" s="93"/>
      <c r="CZ32" s="93"/>
      <c r="DA32" s="93"/>
      <c r="DB32" s="93"/>
      <c r="DC32" s="93"/>
      <c r="DD32" s="93"/>
      <c r="DE32" s="93"/>
      <c r="DF32" s="93"/>
      <c r="DG32" s="93"/>
      <c r="DH32" s="93"/>
      <c r="DI32" s="93"/>
      <c r="DJ32" s="93"/>
      <c r="DK32" s="93"/>
      <c r="DL32" s="93"/>
      <c r="DM32" s="93"/>
      <c r="DN32" s="93"/>
      <c r="DO32" s="93"/>
      <c r="DP32" s="93"/>
      <c r="DQ32" s="93"/>
      <c r="DR32" s="93"/>
      <c r="DS32" s="93"/>
      <c r="DT32" s="93"/>
      <c r="DU32" s="93"/>
      <c r="DV32" s="93"/>
      <c r="DW32" s="93"/>
      <c r="DX32" s="93"/>
      <c r="DY32" s="93"/>
      <c r="DZ32" s="93"/>
      <c r="EA32" s="93"/>
      <c r="EB32" s="93"/>
      <c r="EC32" s="93"/>
      <c r="ED32" s="93"/>
      <c r="EE32" s="93"/>
      <c r="EF32" s="93"/>
      <c r="EG32" s="93"/>
      <c r="EH32" s="93"/>
      <c r="EI32" s="93"/>
      <c r="EJ32" s="93"/>
      <c r="EK32" s="93"/>
      <c r="EL32" s="93"/>
      <c r="EM32" s="93"/>
      <c r="EN32" s="93"/>
      <c r="EO32" s="93"/>
      <c r="EP32" s="93"/>
      <c r="EQ32" s="93"/>
      <c r="ER32" s="93"/>
      <c r="ES32" s="93"/>
      <c r="ET32" s="93"/>
      <c r="EU32" s="93"/>
      <c r="EV32" s="93"/>
      <c r="EW32" s="93"/>
      <c r="EX32" s="93"/>
      <c r="EY32" s="93"/>
      <c r="EZ32" s="93"/>
      <c r="FA32" s="93"/>
      <c r="FB32" s="93"/>
      <c r="FC32" s="93"/>
      <c r="FD32" s="93"/>
      <c r="FE32" s="93"/>
      <c r="FF32" s="93"/>
      <c r="FG32" s="93"/>
      <c r="FH32" s="93"/>
      <c r="FI32" s="93"/>
      <c r="FJ32" s="93"/>
      <c r="FK32" s="93"/>
      <c r="FL32" s="93"/>
      <c r="FM32" s="93"/>
      <c r="FN32" s="93"/>
      <c r="FO32" s="93"/>
      <c r="FP32" s="93"/>
      <c r="FQ32" s="93"/>
      <c r="FR32" s="93"/>
      <c r="FS32" s="93"/>
      <c r="FT32" s="93"/>
      <c r="FU32" s="93"/>
      <c r="FV32" s="93"/>
      <c r="FW32" s="93"/>
      <c r="FX32" s="93"/>
      <c r="FY32" s="93"/>
      <c r="FZ32" s="93"/>
      <c r="GA32" s="93"/>
      <c r="GB32" s="93"/>
      <c r="GC32" s="93"/>
      <c r="GD32" s="93"/>
      <c r="GE32" s="93"/>
      <c r="GF32" s="93"/>
      <c r="GG32" s="93"/>
      <c r="GH32" s="93"/>
      <c r="GI32" s="93"/>
      <c r="GJ32" s="93"/>
      <c r="GK32" s="93"/>
      <c r="GL32" s="93"/>
      <c r="GM32" s="93"/>
      <c r="GN32" s="93"/>
      <c r="GO32" s="93"/>
      <c r="GP32" s="93"/>
      <c r="GQ32" s="93"/>
      <c r="GR32" s="93"/>
      <c r="GS32" s="93"/>
      <c r="GT32" s="93"/>
      <c r="GU32" s="93"/>
      <c r="GV32" s="93"/>
      <c r="GW32" s="93"/>
      <c r="GX32" s="93"/>
      <c r="GY32" s="93"/>
      <c r="GZ32" s="93"/>
      <c r="HA32" s="93"/>
      <c r="HB32" s="93"/>
      <c r="HC32" s="93"/>
      <c r="HD32" s="93"/>
      <c r="HE32" s="93"/>
      <c r="HF32" s="93"/>
      <c r="HG32" s="93"/>
      <c r="HH32" s="93"/>
      <c r="HI32" s="93"/>
    </row>
    <row r="33" spans="1:35" s="12" customFormat="1" x14ac:dyDescent="0.35"/>
    <row r="34" spans="1:35" s="12" customFormat="1" x14ac:dyDescent="0.35"/>
    <row r="35" spans="1:35" s="12" customFormat="1" x14ac:dyDescent="0.35">
      <c r="AD35" s="93"/>
    </row>
    <row r="36" spans="1:35" s="12" customFormat="1" x14ac:dyDescent="0.35"/>
    <row r="37" spans="1:35" s="12" customFormat="1" x14ac:dyDescent="0.35"/>
    <row r="38" spans="1:35" s="12" customFormat="1" x14ac:dyDescent="0.35"/>
    <row r="39" spans="1:35" s="12" customFormat="1" x14ac:dyDescent="0.35"/>
    <row r="40" spans="1:35" s="12" customFormat="1" x14ac:dyDescent="0.35"/>
    <row r="41" spans="1:35" s="12" customFormat="1" x14ac:dyDescent="0.35"/>
    <row r="42" spans="1:35" s="12" customFormat="1" x14ac:dyDescent="0.35"/>
    <row r="43" spans="1:35" s="12" customFormat="1" x14ac:dyDescent="0.35"/>
    <row r="44" spans="1:35" s="99" customFormat="1" ht="15.5" x14ac:dyDescent="0.35">
      <c r="A44" s="131" t="s">
        <v>537</v>
      </c>
    </row>
    <row r="45" spans="1:35" s="12" customFormat="1" x14ac:dyDescent="0.35"/>
    <row r="46" spans="1:35" s="18" customFormat="1" ht="18.5" x14ac:dyDescent="0.45">
      <c r="I46" s="1" t="s">
        <v>196</v>
      </c>
    </row>
    <row r="48" spans="1:35" x14ac:dyDescent="0.35">
      <c r="J48" s="132">
        <v>40209</v>
      </c>
      <c r="K48" s="132">
        <v>40574</v>
      </c>
      <c r="L48" s="132">
        <v>40939</v>
      </c>
      <c r="M48" s="132">
        <v>41305</v>
      </c>
      <c r="N48" s="132">
        <v>41670</v>
      </c>
      <c r="O48" s="132">
        <v>42035</v>
      </c>
      <c r="P48" s="132">
        <v>42400</v>
      </c>
      <c r="Q48" s="132">
        <v>42766</v>
      </c>
      <c r="R48" s="132">
        <v>43131</v>
      </c>
      <c r="S48" s="132">
        <v>43496</v>
      </c>
      <c r="T48" s="132">
        <v>43861</v>
      </c>
      <c r="U48" s="132">
        <v>44227</v>
      </c>
      <c r="V48" s="132">
        <v>44592</v>
      </c>
      <c r="W48" s="132">
        <v>44957</v>
      </c>
      <c r="X48" s="132">
        <v>45322</v>
      </c>
      <c r="Y48" s="132">
        <v>45688</v>
      </c>
      <c r="Z48" s="132">
        <v>46053</v>
      </c>
      <c r="AA48" s="132">
        <v>46418</v>
      </c>
      <c r="AB48" s="132">
        <v>46783</v>
      </c>
      <c r="AC48" s="132">
        <v>47149</v>
      </c>
      <c r="AD48" s="132">
        <v>47514</v>
      </c>
      <c r="AE48" s="132"/>
      <c r="AF48" s="132"/>
      <c r="AG48" s="132"/>
      <c r="AH48" s="132"/>
      <c r="AI48" s="132"/>
    </row>
    <row r="49" spans="1:35" x14ac:dyDescent="0.35">
      <c r="I49" s="1" t="s">
        <v>192</v>
      </c>
      <c r="J49" s="138">
        <v>39.47</v>
      </c>
      <c r="K49" s="138">
        <v>37.24</v>
      </c>
      <c r="L49" s="138">
        <v>37.980000000000004</v>
      </c>
      <c r="M49" s="138">
        <v>41.540000000000006</v>
      </c>
      <c r="N49" s="138">
        <v>41.56</v>
      </c>
      <c r="O49" s="138">
        <v>42.269999999999996</v>
      </c>
      <c r="P49" s="138">
        <v>39.67</v>
      </c>
      <c r="Q49" s="138">
        <v>39.58</v>
      </c>
      <c r="R49" s="138">
        <v>42.129999999999995</v>
      </c>
      <c r="S49" s="138">
        <v>40.299999999999997</v>
      </c>
      <c r="T49" s="138">
        <v>36.720000000000006</v>
      </c>
      <c r="U49" s="138">
        <v>38.39</v>
      </c>
      <c r="V49" s="138">
        <v>35.58</v>
      </c>
      <c r="W49" s="138">
        <v>32.85</v>
      </c>
      <c r="X49" s="138">
        <v>32.049999999999997</v>
      </c>
      <c r="Y49" s="138">
        <v>29.700000000000003</v>
      </c>
      <c r="Z49" s="138">
        <v>28.321288000000003</v>
      </c>
      <c r="AA49" s="138">
        <v>25.240091999999997</v>
      </c>
      <c r="AB49" s="138">
        <v>24.630959999999998</v>
      </c>
      <c r="AC49" s="138">
        <v>23.739160000000002</v>
      </c>
      <c r="AD49" s="138">
        <v>22.678721999999997</v>
      </c>
      <c r="AE49" s="138"/>
      <c r="AF49" s="138"/>
      <c r="AG49" s="138"/>
      <c r="AH49" s="138"/>
      <c r="AI49" s="138"/>
    </row>
    <row r="50" spans="1:35" x14ac:dyDescent="0.35">
      <c r="I50" s="1" t="s">
        <v>181</v>
      </c>
      <c r="J50" s="138">
        <v>44.71</v>
      </c>
      <c r="K50" s="138">
        <v>44.97</v>
      </c>
      <c r="L50" s="138">
        <v>50.73</v>
      </c>
      <c r="M50" s="138">
        <v>54.96</v>
      </c>
      <c r="N50" s="138">
        <v>66.900000000000006</v>
      </c>
      <c r="O50" s="138">
        <v>61</v>
      </c>
      <c r="P50" s="138">
        <v>62.8</v>
      </c>
      <c r="Q50" s="138">
        <v>63.72</v>
      </c>
      <c r="R50" s="138">
        <v>61.44</v>
      </c>
      <c r="S50" s="138">
        <v>67.59</v>
      </c>
      <c r="T50" s="138">
        <v>60.67</v>
      </c>
      <c r="U50" s="138">
        <v>53.87</v>
      </c>
      <c r="V50" s="138">
        <v>49.84</v>
      </c>
      <c r="W50" s="138">
        <v>52.72</v>
      </c>
      <c r="X50" s="138">
        <v>42.27</v>
      </c>
      <c r="Y50" s="138">
        <v>40.61</v>
      </c>
      <c r="Z50" s="138">
        <v>39.245539999999998</v>
      </c>
      <c r="AA50" s="138">
        <v>39.224719999999998</v>
      </c>
      <c r="AB50" s="138">
        <v>39.245669999999997</v>
      </c>
      <c r="AC50" s="138">
        <v>39.163899999999998</v>
      </c>
      <c r="AD50" s="138">
        <v>39.185940000000002</v>
      </c>
      <c r="AE50" s="138"/>
      <c r="AF50" s="138"/>
      <c r="AG50" s="138"/>
      <c r="AH50" s="138"/>
      <c r="AI50" s="138"/>
    </row>
    <row r="51" spans="1:35" x14ac:dyDescent="0.35">
      <c r="I51" t="s">
        <v>198</v>
      </c>
      <c r="J51" s="138">
        <v>14.33</v>
      </c>
      <c r="K51" s="138">
        <v>15.06</v>
      </c>
      <c r="L51" s="138">
        <v>15.83</v>
      </c>
      <c r="M51" s="138">
        <v>18.670000000000002</v>
      </c>
      <c r="N51" s="138">
        <v>18.57</v>
      </c>
      <c r="O51" s="138">
        <v>18.86</v>
      </c>
      <c r="P51" s="138">
        <v>19.989999999999998</v>
      </c>
      <c r="Q51" s="138">
        <v>20.12</v>
      </c>
      <c r="R51" s="138">
        <v>20.079999999999998</v>
      </c>
      <c r="S51" s="138">
        <v>21.86</v>
      </c>
      <c r="T51" s="138">
        <v>19.850000000000001</v>
      </c>
      <c r="U51" s="138">
        <v>20.69</v>
      </c>
      <c r="V51" s="138">
        <v>21.81</v>
      </c>
      <c r="W51" s="138">
        <v>20.57</v>
      </c>
      <c r="X51" s="138">
        <v>16.78</v>
      </c>
      <c r="Y51" s="138">
        <v>16.329999999999998</v>
      </c>
      <c r="Z51" s="138">
        <v>19.317581410849236</v>
      </c>
      <c r="AA51" s="138">
        <v>21.182039403082566</v>
      </c>
      <c r="AB51" s="138">
        <v>21.106527827844534</v>
      </c>
      <c r="AC51" s="138">
        <v>21.214320767029179</v>
      </c>
      <c r="AD51" s="138">
        <v>21.223210574918781</v>
      </c>
      <c r="AE51" s="138"/>
      <c r="AF51" s="138"/>
      <c r="AG51" s="138"/>
      <c r="AH51" s="138"/>
      <c r="AI51" s="138"/>
    </row>
    <row r="63" spans="1:35" s="99" customFormat="1" x14ac:dyDescent="0.35">
      <c r="A63" s="4" t="s">
        <v>499</v>
      </c>
    </row>
    <row r="64" spans="1:35" x14ac:dyDescent="0.35">
      <c r="J64" s="132">
        <v>40209</v>
      </c>
      <c r="K64" s="132">
        <v>40574</v>
      </c>
      <c r="L64" s="132">
        <v>40939</v>
      </c>
      <c r="M64" s="132">
        <v>41305</v>
      </c>
      <c r="N64" s="132">
        <v>41670</v>
      </c>
      <c r="O64" s="132">
        <v>42035</v>
      </c>
      <c r="P64" s="132">
        <v>42400</v>
      </c>
      <c r="Q64" s="132">
        <v>42766</v>
      </c>
      <c r="R64" s="132">
        <v>43131</v>
      </c>
      <c r="S64" s="132">
        <v>43496</v>
      </c>
      <c r="T64" s="132">
        <v>43861</v>
      </c>
      <c r="U64" s="132">
        <v>44227</v>
      </c>
      <c r="V64" s="132">
        <v>44592</v>
      </c>
      <c r="W64" s="132">
        <v>44957</v>
      </c>
      <c r="X64" s="132">
        <v>45322</v>
      </c>
      <c r="Y64" s="132">
        <v>45688</v>
      </c>
      <c r="Z64" s="132">
        <v>46053</v>
      </c>
      <c r="AA64" s="132">
        <v>46418</v>
      </c>
      <c r="AB64" s="132">
        <v>46783</v>
      </c>
      <c r="AC64" s="132">
        <v>47149</v>
      </c>
      <c r="AD64" s="132">
        <v>47514</v>
      </c>
      <c r="AE64" s="132"/>
      <c r="AF64" s="132"/>
      <c r="AG64" s="132"/>
      <c r="AH64" s="132"/>
      <c r="AI64" s="132"/>
    </row>
    <row r="65" spans="9:55" x14ac:dyDescent="0.35">
      <c r="I65" s="1" t="s">
        <v>178</v>
      </c>
      <c r="J65" s="136">
        <v>54.82526403538823</v>
      </c>
      <c r="K65" s="136">
        <v>54.722695253185123</v>
      </c>
      <c r="L65" s="136">
        <v>52.172062226622195</v>
      </c>
      <c r="M65" s="136">
        <v>51.805697896883359</v>
      </c>
      <c r="N65" s="136">
        <v>51.912657087043023</v>
      </c>
      <c r="O65" s="136">
        <v>52.593705968114506</v>
      </c>
      <c r="P65" s="136">
        <v>52.369975144839039</v>
      </c>
      <c r="Q65" s="136">
        <v>52.617704436247124</v>
      </c>
      <c r="R65" s="136">
        <v>52.637389971186451</v>
      </c>
      <c r="S65" s="136">
        <v>53.378820374137355</v>
      </c>
      <c r="T65" s="136">
        <v>50.52657459760416</v>
      </c>
      <c r="U65" s="136">
        <v>49.528099403450192</v>
      </c>
      <c r="V65" s="136">
        <v>48.87579431096664</v>
      </c>
      <c r="W65" s="136">
        <v>46.456691810937244</v>
      </c>
      <c r="X65" s="136">
        <v>44.887042476555962</v>
      </c>
      <c r="Y65" s="136">
        <v>46.438079781737557</v>
      </c>
      <c r="Z65" s="136">
        <v>48.200146267247995</v>
      </c>
      <c r="AA65" s="136">
        <v>48.240482359211995</v>
      </c>
      <c r="AB65" s="136">
        <v>47.038843203155999</v>
      </c>
      <c r="AC65" s="136">
        <v>47.260407154500001</v>
      </c>
      <c r="AD65" s="136">
        <v>47.45535984288</v>
      </c>
      <c r="AE65" s="136"/>
      <c r="AF65" s="136"/>
      <c r="AG65" s="136"/>
      <c r="AH65" s="136"/>
      <c r="AI65" s="136"/>
    </row>
    <row r="66" spans="9:55" x14ac:dyDescent="0.35">
      <c r="I66" t="s">
        <v>199</v>
      </c>
      <c r="J66" s="136">
        <v>30.96</v>
      </c>
      <c r="K66" s="136">
        <v>30.7</v>
      </c>
      <c r="L66" s="136">
        <v>31.13</v>
      </c>
      <c r="M66" s="136">
        <v>28.59</v>
      </c>
      <c r="N66" s="136">
        <v>28.73</v>
      </c>
      <c r="O66" s="136">
        <v>30.39</v>
      </c>
      <c r="P66" s="136">
        <v>31.23</v>
      </c>
      <c r="Q66" s="136">
        <v>30.75</v>
      </c>
      <c r="R66" s="136">
        <v>29.64</v>
      </c>
      <c r="S66" s="136">
        <v>28.97</v>
      </c>
      <c r="T66" s="136">
        <v>24.63</v>
      </c>
      <c r="U66" s="136">
        <v>27.83</v>
      </c>
      <c r="V66" s="136">
        <v>27.8</v>
      </c>
      <c r="W66" s="136">
        <v>21.41</v>
      </c>
      <c r="X66" s="136">
        <v>22.73</v>
      </c>
      <c r="Y66" s="136">
        <v>22.07</v>
      </c>
      <c r="Z66" s="136">
        <v>22.07</v>
      </c>
      <c r="AA66" s="136">
        <v>22.07</v>
      </c>
      <c r="AB66" s="136">
        <v>22.07</v>
      </c>
      <c r="AC66" s="136">
        <v>22.07</v>
      </c>
      <c r="AD66" s="136">
        <v>22.07</v>
      </c>
      <c r="AE66" s="136"/>
      <c r="AF66" s="136"/>
      <c r="AG66" s="136"/>
      <c r="AH66" s="136"/>
      <c r="AI66" s="136"/>
    </row>
    <row r="67" spans="9:55" x14ac:dyDescent="0.35">
      <c r="I67" t="s">
        <v>200</v>
      </c>
      <c r="J67" s="136">
        <v>0</v>
      </c>
      <c r="K67" s="136">
        <v>0</v>
      </c>
      <c r="L67" s="136">
        <v>0</v>
      </c>
      <c r="M67" s="136">
        <v>0</v>
      </c>
      <c r="N67" s="136">
        <v>0</v>
      </c>
      <c r="O67" s="136">
        <v>0</v>
      </c>
      <c r="P67" s="136">
        <v>0</v>
      </c>
      <c r="Q67" s="136">
        <v>0</v>
      </c>
      <c r="R67" s="136">
        <v>0</v>
      </c>
      <c r="S67" s="136">
        <v>0</v>
      </c>
      <c r="T67" s="136">
        <v>0</v>
      </c>
      <c r="U67" s="136">
        <v>0</v>
      </c>
      <c r="V67" s="136">
        <v>0</v>
      </c>
      <c r="W67" s="136">
        <v>0</v>
      </c>
      <c r="X67" s="136">
        <v>0</v>
      </c>
      <c r="Y67" s="136">
        <v>0</v>
      </c>
      <c r="Z67" s="136">
        <v>0.20198425834734582</v>
      </c>
      <c r="AA67" s="136">
        <v>0.60676782056604706</v>
      </c>
      <c r="AB67" s="136">
        <v>1.2199726867780794</v>
      </c>
      <c r="AC67" s="136">
        <v>2.0346588383689381</v>
      </c>
      <c r="AD67" s="136">
        <v>3.0639011889837584</v>
      </c>
      <c r="AE67" s="136"/>
      <c r="AF67" s="136"/>
      <c r="AG67" s="136"/>
      <c r="AH67" s="136"/>
      <c r="AI67" s="136"/>
    </row>
    <row r="68" spans="9:55" x14ac:dyDescent="0.35">
      <c r="J68" s="136"/>
      <c r="K68" s="136"/>
      <c r="L68" s="136"/>
      <c r="M68" s="136"/>
      <c r="N68" s="136"/>
      <c r="O68" s="136"/>
      <c r="P68" s="136"/>
      <c r="Q68" s="136"/>
      <c r="R68" s="136"/>
      <c r="S68" s="136"/>
      <c r="T68" s="136"/>
      <c r="U68" s="136"/>
      <c r="V68" s="136"/>
      <c r="W68" s="136"/>
      <c r="X68" s="136"/>
      <c r="Y68" s="136"/>
      <c r="Z68" s="136"/>
      <c r="AA68" s="136"/>
      <c r="AB68" s="136"/>
      <c r="AC68" s="136"/>
      <c r="AD68" s="136"/>
      <c r="AE68" s="136"/>
      <c r="AF68" s="136"/>
      <c r="AG68" s="136"/>
      <c r="AH68" s="136"/>
      <c r="AI68" s="136"/>
      <c r="AJ68" s="136"/>
      <c r="AK68" s="136"/>
      <c r="AL68" s="136"/>
      <c r="AM68" s="136"/>
      <c r="AN68" s="136"/>
      <c r="AO68" s="136"/>
      <c r="AP68" s="136"/>
      <c r="AQ68" s="136"/>
      <c r="AR68" s="136"/>
      <c r="AS68" s="136"/>
      <c r="AT68" s="136"/>
      <c r="AU68" s="136"/>
      <c r="AV68" s="136"/>
      <c r="AW68" s="136"/>
      <c r="AX68" s="136"/>
      <c r="AY68" s="136"/>
      <c r="AZ68" s="136"/>
      <c r="BA68" s="136"/>
      <c r="BB68" s="136"/>
      <c r="BC68" s="136"/>
    </row>
    <row r="82" spans="1:31" s="99" customFormat="1" x14ac:dyDescent="0.35">
      <c r="A82" s="4" t="s">
        <v>40</v>
      </c>
      <c r="B82" s="4" t="s">
        <v>500</v>
      </c>
    </row>
    <row r="83" spans="1:31" s="12" customFormat="1" x14ac:dyDescent="0.35"/>
    <row r="84" spans="1:31" x14ac:dyDescent="0.35">
      <c r="J84" s="1" t="s">
        <v>201</v>
      </c>
      <c r="K84" s="1" t="s">
        <v>202</v>
      </c>
      <c r="L84" s="1" t="s">
        <v>203</v>
      </c>
      <c r="M84" s="1" t="s">
        <v>204</v>
      </c>
      <c r="N84" s="1" t="s">
        <v>205</v>
      </c>
      <c r="O84" s="1" t="s">
        <v>206</v>
      </c>
      <c r="P84" s="1" t="s">
        <v>280</v>
      </c>
    </row>
    <row r="85" spans="1:31" s="134" customFormat="1" x14ac:dyDescent="0.35">
      <c r="A85" s="133"/>
      <c r="J85" s="201" t="s">
        <v>207</v>
      </c>
      <c r="K85" s="268">
        <v>8.7715887034382956</v>
      </c>
      <c r="L85" s="268">
        <v>0.6222339420646652</v>
      </c>
      <c r="M85" s="268">
        <v>1.4983844275995954</v>
      </c>
      <c r="N85" s="268">
        <v>12.592592592592593</v>
      </c>
      <c r="O85" s="268">
        <v>0</v>
      </c>
      <c r="P85" s="268">
        <v>23.484799665695149</v>
      </c>
      <c r="Q85" s="268"/>
    </row>
    <row r="86" spans="1:31" s="2" customFormat="1" ht="18.5" x14ac:dyDescent="0.45">
      <c r="I86" s="1"/>
      <c r="J86" s="154" t="s">
        <v>209</v>
      </c>
      <c r="K86" s="267">
        <v>2.2481048178380498</v>
      </c>
      <c r="L86" s="267">
        <v>0.88787417554540826</v>
      </c>
      <c r="M86" s="267">
        <v>1.7008113948113242</v>
      </c>
      <c r="N86" s="267">
        <v>21.794871794871796</v>
      </c>
      <c r="O86" s="267">
        <v>0</v>
      </c>
      <c r="P86" s="267">
        <v>26.631662183066577</v>
      </c>
      <c r="Q86" s="267"/>
    </row>
    <row r="87" spans="1:31" s="2" customFormat="1" ht="18.5" x14ac:dyDescent="0.45">
      <c r="I87" s="1"/>
      <c r="J87" s="154" t="s">
        <v>210</v>
      </c>
      <c r="K87" s="267">
        <v>10.424964029399378</v>
      </c>
      <c r="L87" s="267">
        <v>0.88787417554540826</v>
      </c>
      <c r="M87" s="267">
        <v>1.6859828956061229</v>
      </c>
      <c r="N87" s="267">
        <v>12.820512820512821</v>
      </c>
      <c r="O87" s="267">
        <v>8.6951923076923094</v>
      </c>
      <c r="P87" s="267">
        <v>34.51452622875604</v>
      </c>
      <c r="Q87" s="267"/>
    </row>
    <row r="88" spans="1:31" s="2" customFormat="1" ht="18.5" x14ac:dyDescent="0.45">
      <c r="I88" s="1"/>
      <c r="J88" s="154" t="s">
        <v>208</v>
      </c>
      <c r="K88" s="267">
        <v>3.233377597993881</v>
      </c>
      <c r="L88" s="267">
        <v>0.44393708777270402</v>
      </c>
      <c r="M88" s="267">
        <v>0.76737696600710281</v>
      </c>
      <c r="N88" s="267">
        <v>25.882352941176471</v>
      </c>
      <c r="O88" s="267">
        <v>4.7823529411764714</v>
      </c>
      <c r="P88" s="267">
        <v>35.109397534126629</v>
      </c>
      <c r="Q88" s="267"/>
    </row>
    <row r="89" spans="1:31" s="2" customFormat="1" ht="18.5" x14ac:dyDescent="0.45">
      <c r="I89" s="127"/>
      <c r="J89" s="154" t="s">
        <v>413</v>
      </c>
      <c r="K89" s="267">
        <v>14.44620166589079</v>
      </c>
      <c r="L89" s="267">
        <v>0.88787417554540826</v>
      </c>
      <c r="M89" s="267">
        <v>1.7008113948113242</v>
      </c>
      <c r="N89" s="267">
        <v>21.794871794871796</v>
      </c>
      <c r="O89" s="267">
        <v>0</v>
      </c>
      <c r="P89" s="267">
        <v>38.829759031119316</v>
      </c>
      <c r="Q89" s="267"/>
    </row>
    <row r="90" spans="1:31" s="2" customFormat="1" ht="18.5" x14ac:dyDescent="0.45">
      <c r="I90" s="8"/>
      <c r="J90" s="269" t="s">
        <v>439</v>
      </c>
      <c r="K90" s="268">
        <v>14.240126035738106</v>
      </c>
      <c r="L90" s="268">
        <v>0.74668073047759809</v>
      </c>
      <c r="M90" s="268">
        <v>1.7980613131195144</v>
      </c>
      <c r="N90" s="268">
        <v>22.173913043478265</v>
      </c>
      <c r="O90" s="268">
        <v>0</v>
      </c>
      <c r="P90" s="268">
        <v>38.958781122813484</v>
      </c>
      <c r="Q90" s="268"/>
      <c r="R90" s="134"/>
      <c r="S90" s="134"/>
      <c r="T90" s="134"/>
      <c r="U90" s="134"/>
      <c r="V90" s="134"/>
      <c r="W90" s="134"/>
      <c r="X90" s="134"/>
      <c r="Y90" s="134"/>
      <c r="Z90" s="134"/>
      <c r="AA90" s="134"/>
      <c r="AB90" s="134"/>
      <c r="AC90" s="134"/>
      <c r="AD90" s="134"/>
      <c r="AE90" s="134"/>
    </row>
    <row r="91" spans="1:31" s="2" customFormat="1" ht="18.5" x14ac:dyDescent="0.45">
      <c r="I91" s="8"/>
      <c r="J91" s="269" t="s">
        <v>211</v>
      </c>
      <c r="K91" s="268">
        <v>3.9582088334116134</v>
      </c>
      <c r="L91" s="268">
        <v>0.31075596144089274</v>
      </c>
      <c r="M91" s="268">
        <v>0.90372907153729021</v>
      </c>
      <c r="N91" s="268">
        <v>47.058823529411768</v>
      </c>
      <c r="O91" s="268">
        <v>6.172046886733682</v>
      </c>
      <c r="P91" s="268">
        <v>58.403564282535243</v>
      </c>
      <c r="Q91" s="268"/>
      <c r="R91" s="135"/>
      <c r="S91" s="135"/>
      <c r="T91" s="135"/>
      <c r="U91" s="135"/>
      <c r="V91" s="135"/>
      <c r="W91" s="135"/>
      <c r="X91" s="135"/>
      <c r="Y91" s="135"/>
      <c r="Z91" s="135"/>
      <c r="AA91" s="135"/>
      <c r="AB91" s="135"/>
      <c r="AC91" s="135"/>
      <c r="AD91" s="135"/>
    </row>
    <row r="92" spans="1:31" s="2" customFormat="1" ht="18.5" x14ac:dyDescent="0.45">
      <c r="I92" s="8"/>
      <c r="J92" s="269" t="s">
        <v>212</v>
      </c>
      <c r="K92" s="268">
        <v>4.4876507792819558</v>
      </c>
      <c r="L92" s="268">
        <v>0.31075596144089274</v>
      </c>
      <c r="M92" s="268">
        <v>0.90372907153729021</v>
      </c>
      <c r="N92" s="268">
        <v>48.235294117647058</v>
      </c>
      <c r="O92" s="268">
        <v>5.3650014602248266</v>
      </c>
      <c r="P92" s="268">
        <v>59.302431390132021</v>
      </c>
      <c r="Q92" s="268"/>
      <c r="R92" s="135"/>
      <c r="S92" s="135"/>
      <c r="T92" s="135"/>
      <c r="U92" s="135"/>
      <c r="V92" s="135"/>
      <c r="W92" s="135"/>
      <c r="X92" s="135"/>
      <c r="Y92" s="135"/>
      <c r="Z92" s="135"/>
      <c r="AA92" s="135"/>
      <c r="AB92" s="135"/>
      <c r="AC92" s="135"/>
      <c r="AD92" s="135"/>
    </row>
    <row r="93" spans="1:31" s="2" customFormat="1" ht="18.5" x14ac:dyDescent="0.45">
      <c r="I93" s="8"/>
      <c r="J93" s="269" t="s">
        <v>213</v>
      </c>
      <c r="K93" s="268">
        <v>4.5632853429777196</v>
      </c>
      <c r="L93" s="268">
        <v>0.74835109081684392</v>
      </c>
      <c r="M93" s="268">
        <v>0.59848089919473269</v>
      </c>
      <c r="N93" s="268">
        <v>54.255319148936167</v>
      </c>
      <c r="O93" s="268">
        <v>0</v>
      </c>
      <c r="P93" s="268">
        <v>60.165436481925461</v>
      </c>
      <c r="Q93" s="268"/>
      <c r="R93" s="135"/>
      <c r="S93" s="135"/>
      <c r="T93" s="135"/>
      <c r="U93" s="135"/>
      <c r="V93" s="135"/>
      <c r="W93" s="135"/>
      <c r="X93" s="135"/>
      <c r="Y93" s="135"/>
      <c r="Z93" s="135"/>
      <c r="AA93" s="135"/>
      <c r="AB93" s="135"/>
      <c r="AC93" s="135"/>
      <c r="AD93" s="135"/>
    </row>
    <row r="94" spans="1:31" s="2" customFormat="1" ht="18.5" x14ac:dyDescent="0.45">
      <c r="I94" s="8"/>
      <c r="J94" s="155"/>
      <c r="K94" s="155"/>
      <c r="L94" s="155"/>
      <c r="M94" s="155"/>
      <c r="N94" s="155"/>
      <c r="O94" s="135"/>
      <c r="P94" s="135"/>
      <c r="Q94" s="135"/>
      <c r="R94" s="135"/>
      <c r="S94" s="135"/>
      <c r="T94" s="135"/>
      <c r="U94" s="135"/>
      <c r="V94" s="135"/>
      <c r="W94" s="135"/>
      <c r="X94" s="135"/>
      <c r="Y94" s="135"/>
      <c r="Z94" s="135"/>
      <c r="AA94" s="135"/>
      <c r="AB94" s="135"/>
      <c r="AC94" s="135"/>
      <c r="AD94" s="135"/>
    </row>
    <row r="95" spans="1:31" s="2" customFormat="1" ht="18.5" x14ac:dyDescent="0.45">
      <c r="I95" s="1"/>
      <c r="J95" s="155"/>
      <c r="K95" s="155"/>
      <c r="L95" s="155"/>
      <c r="M95" s="155"/>
      <c r="N95" s="155"/>
      <c r="O95" s="135"/>
      <c r="P95" s="135"/>
      <c r="Q95" s="135"/>
      <c r="R95" s="135"/>
      <c r="S95" s="135"/>
      <c r="T95" s="135"/>
      <c r="U95" s="135"/>
      <c r="V95" s="135"/>
      <c r="W95" s="135"/>
      <c r="X95" s="135"/>
      <c r="Y95" s="135"/>
      <c r="Z95" s="135"/>
      <c r="AA95" s="135"/>
      <c r="AB95" s="135"/>
      <c r="AC95" s="135"/>
      <c r="AD95" s="135"/>
    </row>
    <row r="96" spans="1:31" s="2" customFormat="1" ht="18.5" x14ac:dyDescent="0.45">
      <c r="V96" s="135"/>
    </row>
    <row r="97" spans="9:10" s="2" customFormat="1" ht="18.5" x14ac:dyDescent="0.45">
      <c r="I97" s="152"/>
    </row>
    <row r="98" spans="9:10" s="18" customFormat="1" ht="18.5" x14ac:dyDescent="0.45">
      <c r="I98" s="12"/>
      <c r="J98" s="12"/>
    </row>
    <row r="99" spans="9:10" s="18" customFormat="1" ht="18.5" x14ac:dyDescent="0.45"/>
    <row r="100" spans="9:10" s="18" customFormat="1" ht="18.5" x14ac:dyDescent="0.45"/>
    <row r="101" spans="9:10" s="18" customFormat="1" ht="18.5" x14ac:dyDescent="0.45"/>
    <row r="102" spans="9:10" s="18" customFormat="1" ht="18.5" x14ac:dyDescent="0.45"/>
  </sheetData>
  <pageMargins left="0.7" right="0.7" top="0.75" bottom="0.75" header="0.3" footer="0.3"/>
  <pageSetup paperSize="9" orientation="portrait" r:id="rId1"/>
  <headerFooter>
    <oddHeader>&amp;C&amp;"Calibri"&amp;10&amp;K000000 [STAFF IN-CONFIDENCE]&amp;1#_x000D_</oddHeader>
    <oddFooter>&amp;C_x000D_&amp;1#&amp;"Calibri"&amp;10&amp;K000000 [STAFF IN-CONFIDENCE]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54BBA8-DAE7-4F7B-A857-7D61B7A1C19D}">
  <sheetPr codeName="Sheet6"/>
  <dimension ref="A1:LK98"/>
  <sheetViews>
    <sheetView showGridLines="0" zoomScale="55" zoomScaleNormal="55" workbookViewId="0">
      <pane xSplit="7" topLeftCell="H1" activePane="topRight" state="frozen"/>
      <selection pane="topRight" activeCell="G5" sqref="G5"/>
    </sheetView>
  </sheetViews>
  <sheetFormatPr defaultColWidth="9.1796875" defaultRowHeight="14.5" x14ac:dyDescent="0.35"/>
  <cols>
    <col min="1" max="1" width="15" style="1" customWidth="1"/>
    <col min="2" max="2" width="25" style="1" customWidth="1"/>
    <col min="3" max="8" width="9.1796875" style="1"/>
    <col min="9" max="9" width="50.81640625" style="1" customWidth="1"/>
    <col min="10" max="12" width="18.1796875" style="1" customWidth="1"/>
    <col min="13" max="14" width="17.1796875" style="1" customWidth="1"/>
    <col min="15" max="15" width="16.54296875" style="1" customWidth="1"/>
    <col min="16" max="16" width="14.54296875" style="1" customWidth="1"/>
    <col min="17" max="17" width="14.81640625" style="1" customWidth="1"/>
    <col min="18" max="18" width="14.54296875" style="1" customWidth="1"/>
    <col min="19" max="19" width="15.1796875" style="1" customWidth="1"/>
    <col min="20" max="20" width="14.1796875" style="1" customWidth="1"/>
    <col min="21" max="73" width="14.81640625" style="1" bestFit="1" customWidth="1"/>
    <col min="74" max="74" width="11.54296875" style="1" customWidth="1"/>
    <col min="75" max="82" width="11.81640625" style="1" customWidth="1"/>
    <col min="83" max="323" width="14.81640625" style="1" bestFit="1" customWidth="1"/>
    <col min="324" max="324" width="13.81640625" style="1" bestFit="1" customWidth="1"/>
    <col min="325" max="16384" width="9.1796875" style="1"/>
  </cols>
  <sheetData>
    <row r="1" spans="1:323" s="6" customFormat="1" ht="18.5" x14ac:dyDescent="0.45">
      <c r="A1" s="102" t="s">
        <v>546</v>
      </c>
    </row>
    <row r="2" spans="1:323" s="2" customFormat="1" ht="18.5" x14ac:dyDescent="0.45"/>
    <row r="3" spans="1:323" s="4" customFormat="1" x14ac:dyDescent="0.35">
      <c r="A3" s="3" t="s">
        <v>42</v>
      </c>
      <c r="B3" s="16" t="s">
        <v>501</v>
      </c>
    </row>
    <row r="4" spans="1:323" s="18" customFormat="1" ht="18.5" x14ac:dyDescent="0.45"/>
    <row r="5" spans="1:323" s="18" customFormat="1" ht="18.5" x14ac:dyDescent="0.45">
      <c r="I5" s="103" t="s">
        <v>214</v>
      </c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56"/>
      <c r="BS5" s="56"/>
      <c r="BT5" s="56"/>
      <c r="BU5" s="56"/>
      <c r="BV5" s="56"/>
      <c r="BW5" s="56"/>
      <c r="BX5" s="56"/>
      <c r="BY5" s="56"/>
      <c r="BZ5" s="56"/>
      <c r="CA5" s="56"/>
      <c r="CB5" s="56"/>
      <c r="CC5" s="56"/>
      <c r="CD5" s="56"/>
      <c r="CE5" s="56"/>
      <c r="CF5" s="56"/>
      <c r="CG5" s="56"/>
      <c r="CH5" s="56"/>
      <c r="CI5" s="56"/>
      <c r="CJ5" s="56"/>
      <c r="CK5" s="56"/>
      <c r="CL5" s="56"/>
      <c r="CM5" s="56"/>
      <c r="CN5" s="56"/>
      <c r="CO5" s="56"/>
      <c r="CP5" s="56"/>
      <c r="CQ5" s="56"/>
      <c r="CR5" s="56"/>
      <c r="CS5" s="56"/>
      <c r="CT5" s="56"/>
      <c r="CU5" s="56"/>
      <c r="CV5" s="56"/>
      <c r="CW5" s="56"/>
      <c r="CX5" s="56"/>
      <c r="CY5" s="56"/>
      <c r="CZ5" s="56"/>
      <c r="DA5" s="56"/>
      <c r="DB5" s="56"/>
      <c r="DC5" s="56"/>
      <c r="DD5" s="56"/>
      <c r="DE5" s="56"/>
      <c r="DF5" s="56"/>
      <c r="DG5" s="56"/>
      <c r="DH5" s="56"/>
      <c r="DI5" s="56"/>
      <c r="DJ5" s="56"/>
      <c r="DK5" s="56"/>
      <c r="DL5" s="56"/>
      <c r="DM5" s="56"/>
      <c r="DN5" s="56"/>
      <c r="DO5" s="56"/>
      <c r="DP5" s="56"/>
      <c r="DQ5" s="56"/>
      <c r="DR5" s="56"/>
      <c r="DS5" s="56"/>
      <c r="DT5" s="56"/>
      <c r="DU5" s="56"/>
      <c r="DV5" s="56"/>
      <c r="DW5" s="56"/>
      <c r="DX5" s="56"/>
      <c r="DY5" s="56"/>
      <c r="DZ5" s="56"/>
      <c r="EA5" s="56"/>
      <c r="EB5" s="56"/>
      <c r="EC5" s="56"/>
      <c r="ED5" s="56"/>
      <c r="EE5" s="56"/>
      <c r="EF5" s="56"/>
      <c r="EG5" s="56"/>
      <c r="EH5" s="56"/>
      <c r="EI5" s="56"/>
      <c r="EJ5" s="56"/>
      <c r="EK5" s="56"/>
      <c r="EL5" s="56"/>
      <c r="EM5" s="56"/>
      <c r="EN5" s="56"/>
      <c r="EO5" s="56"/>
      <c r="EP5" s="56"/>
      <c r="EQ5" s="56"/>
      <c r="ER5" s="56"/>
      <c r="ES5" s="56"/>
      <c r="ET5" s="56"/>
      <c r="EU5" s="56"/>
      <c r="EV5" s="56"/>
      <c r="EW5" s="56"/>
      <c r="EX5" s="56"/>
      <c r="EY5" s="56"/>
      <c r="EZ5" s="56"/>
      <c r="FA5" s="56"/>
      <c r="FB5" s="56"/>
      <c r="FC5" s="56"/>
      <c r="FD5" s="56"/>
      <c r="FE5" s="56"/>
      <c r="FF5" s="56"/>
      <c r="FG5" s="56"/>
      <c r="FH5" s="56"/>
      <c r="FI5" s="56"/>
      <c r="FJ5" s="56"/>
      <c r="FK5" s="56"/>
      <c r="FL5" s="56"/>
      <c r="FM5" s="56"/>
      <c r="FN5" s="56"/>
      <c r="FO5" s="56"/>
      <c r="FP5" s="56"/>
      <c r="FQ5" s="56"/>
      <c r="FR5" s="56"/>
      <c r="FS5" s="56"/>
      <c r="FT5" s="56"/>
      <c r="FU5" s="56"/>
      <c r="FV5" s="56"/>
      <c r="FW5" s="56"/>
      <c r="FX5" s="56"/>
      <c r="FY5" s="56"/>
      <c r="FZ5" s="56"/>
      <c r="GA5" s="56"/>
      <c r="GB5" s="56"/>
      <c r="GC5" s="56"/>
      <c r="GD5" s="56"/>
      <c r="GE5" s="56"/>
      <c r="GF5" s="56"/>
      <c r="GG5" s="56"/>
      <c r="GH5" s="56"/>
      <c r="GI5" s="56"/>
      <c r="GJ5" s="56"/>
      <c r="GK5" s="56"/>
      <c r="GL5" s="56"/>
      <c r="GM5" s="56"/>
      <c r="GN5" s="56"/>
      <c r="GO5" s="56"/>
      <c r="GP5" s="56"/>
      <c r="GQ5" s="56"/>
      <c r="GR5" s="56"/>
      <c r="GS5" s="56"/>
      <c r="GT5" s="56"/>
      <c r="GU5" s="56"/>
      <c r="GV5" s="56"/>
      <c r="GW5" s="56"/>
      <c r="GX5" s="56"/>
      <c r="GY5" s="56"/>
      <c r="GZ5" s="56"/>
      <c r="HA5" s="56"/>
      <c r="HB5" s="56"/>
      <c r="HC5" s="56"/>
      <c r="HD5" s="56"/>
      <c r="HE5" s="56"/>
      <c r="HF5" s="56"/>
      <c r="HG5" s="56"/>
      <c r="HH5" s="56"/>
      <c r="HI5" s="56"/>
      <c r="HJ5" s="56"/>
      <c r="HK5" s="56"/>
      <c r="HL5" s="56"/>
      <c r="HM5" s="56"/>
      <c r="HN5" s="56"/>
      <c r="HO5" s="56"/>
      <c r="HP5" s="56"/>
      <c r="HQ5" s="56"/>
      <c r="HR5" s="56"/>
      <c r="HS5" s="56"/>
      <c r="HT5" s="56"/>
      <c r="HU5" s="56"/>
      <c r="HV5" s="56"/>
      <c r="HW5" s="56"/>
      <c r="HX5" s="56"/>
      <c r="HY5" s="56"/>
      <c r="HZ5" s="56"/>
      <c r="IA5" s="56"/>
      <c r="IB5" s="56"/>
      <c r="IC5" s="56"/>
      <c r="ID5" s="56"/>
      <c r="IE5" s="56"/>
      <c r="IF5" s="56"/>
      <c r="IG5" s="56"/>
      <c r="IH5" s="56"/>
      <c r="II5" s="56"/>
      <c r="IJ5" s="56"/>
      <c r="IK5" s="56"/>
      <c r="IL5" s="56"/>
      <c r="IM5" s="56"/>
      <c r="IN5" s="56"/>
      <c r="IO5" s="56"/>
      <c r="IP5" s="56"/>
      <c r="IQ5" s="56"/>
      <c r="IR5" s="56"/>
      <c r="IS5" s="56"/>
      <c r="IT5" s="56"/>
    </row>
    <row r="6" spans="1:323" s="18" customFormat="1" ht="18.5" x14ac:dyDescent="0.45">
      <c r="I6" s="44"/>
      <c r="J6" s="19">
        <v>42400</v>
      </c>
      <c r="K6" s="19">
        <v>42429</v>
      </c>
      <c r="L6" s="19">
        <v>42460</v>
      </c>
      <c r="M6" s="19">
        <v>42490</v>
      </c>
      <c r="N6" s="19">
        <v>42521</v>
      </c>
      <c r="O6" s="19">
        <v>42551</v>
      </c>
      <c r="P6" s="19">
        <v>42582</v>
      </c>
      <c r="Q6" s="19">
        <v>42613</v>
      </c>
      <c r="R6" s="19">
        <v>42643</v>
      </c>
      <c r="S6" s="19">
        <v>42674</v>
      </c>
      <c r="T6" s="19">
        <v>42704</v>
      </c>
      <c r="U6" s="19">
        <v>42735</v>
      </c>
      <c r="V6" s="19">
        <v>42766</v>
      </c>
      <c r="W6" s="19">
        <v>42794</v>
      </c>
      <c r="X6" s="19">
        <v>42825</v>
      </c>
      <c r="Y6" s="19">
        <v>42855</v>
      </c>
      <c r="Z6" s="19">
        <v>42886</v>
      </c>
      <c r="AA6" s="19">
        <v>42916</v>
      </c>
      <c r="AB6" s="19">
        <v>42947</v>
      </c>
      <c r="AC6" s="19">
        <v>42978</v>
      </c>
      <c r="AD6" s="19">
        <v>43008</v>
      </c>
      <c r="AE6" s="19">
        <v>43039</v>
      </c>
      <c r="AF6" s="19">
        <v>43069</v>
      </c>
      <c r="AG6" s="19">
        <v>43100</v>
      </c>
      <c r="AH6" s="19">
        <v>43131</v>
      </c>
      <c r="AI6" s="19">
        <v>43159</v>
      </c>
      <c r="AJ6" s="19">
        <v>43190</v>
      </c>
      <c r="AK6" s="19">
        <v>43220</v>
      </c>
      <c r="AL6" s="19">
        <v>43251</v>
      </c>
      <c r="AM6" s="19">
        <v>43281</v>
      </c>
      <c r="AN6" s="19">
        <v>43312</v>
      </c>
      <c r="AO6" s="19">
        <v>43343</v>
      </c>
      <c r="AP6" s="19">
        <v>43373</v>
      </c>
      <c r="AQ6" s="19">
        <v>43404</v>
      </c>
      <c r="AR6" s="19">
        <v>43434</v>
      </c>
      <c r="AS6" s="19">
        <v>43465</v>
      </c>
      <c r="AT6" s="19">
        <v>43496</v>
      </c>
      <c r="AU6" s="19">
        <v>43524</v>
      </c>
      <c r="AV6" s="19">
        <v>43555</v>
      </c>
      <c r="AW6" s="19">
        <v>43585</v>
      </c>
      <c r="AX6" s="19">
        <v>43616</v>
      </c>
      <c r="AY6" s="19">
        <v>43646</v>
      </c>
      <c r="AZ6" s="19">
        <v>43677</v>
      </c>
      <c r="BA6" s="19">
        <v>43708</v>
      </c>
      <c r="BB6" s="19">
        <v>43738</v>
      </c>
      <c r="BC6" s="19">
        <v>43769</v>
      </c>
      <c r="BD6" s="19">
        <v>43799</v>
      </c>
      <c r="BE6" s="19">
        <v>43830</v>
      </c>
      <c r="BF6" s="19">
        <v>43861</v>
      </c>
      <c r="BG6" s="19">
        <v>43890</v>
      </c>
      <c r="BH6" s="19">
        <v>43921</v>
      </c>
      <c r="BI6" s="19">
        <v>43951</v>
      </c>
      <c r="BJ6" s="19">
        <v>43982</v>
      </c>
      <c r="BK6" s="19">
        <v>44012</v>
      </c>
      <c r="BL6" s="19">
        <v>44043</v>
      </c>
      <c r="BM6" s="19">
        <v>44074</v>
      </c>
      <c r="BN6" s="19">
        <v>44104</v>
      </c>
      <c r="BO6" s="19">
        <v>44135</v>
      </c>
      <c r="BP6" s="19">
        <v>44165</v>
      </c>
      <c r="BQ6" s="19">
        <v>44196</v>
      </c>
      <c r="BR6" s="19">
        <v>44227</v>
      </c>
      <c r="BS6" s="19">
        <v>44255</v>
      </c>
      <c r="BT6" s="19">
        <v>44286</v>
      </c>
      <c r="BU6" s="19">
        <v>44316</v>
      </c>
      <c r="BV6" s="19">
        <v>44347</v>
      </c>
      <c r="BW6" s="19">
        <v>44377</v>
      </c>
      <c r="BX6" s="19">
        <v>44408</v>
      </c>
      <c r="BY6" s="19">
        <v>44439</v>
      </c>
      <c r="BZ6" s="19">
        <v>44469</v>
      </c>
      <c r="CA6" s="19">
        <v>44500</v>
      </c>
      <c r="CB6" s="19">
        <v>44530</v>
      </c>
      <c r="CC6" s="19">
        <v>44561</v>
      </c>
      <c r="CD6" s="19">
        <v>44592</v>
      </c>
      <c r="CE6" s="19">
        <v>44620</v>
      </c>
      <c r="CF6" s="19">
        <v>44651</v>
      </c>
      <c r="CG6" s="19">
        <v>44681</v>
      </c>
      <c r="CH6" s="19">
        <v>44712</v>
      </c>
      <c r="CI6" s="19">
        <v>44742</v>
      </c>
      <c r="CJ6" s="19">
        <v>44773</v>
      </c>
      <c r="CK6" s="19">
        <v>44804</v>
      </c>
      <c r="CL6" s="19">
        <v>44834</v>
      </c>
      <c r="CM6" s="19">
        <v>44865</v>
      </c>
      <c r="CN6" s="19">
        <v>44895</v>
      </c>
      <c r="CO6" s="19">
        <v>44926</v>
      </c>
      <c r="CP6" s="19">
        <v>44957</v>
      </c>
      <c r="CQ6" s="19">
        <v>44985</v>
      </c>
      <c r="CR6" s="19">
        <v>45016</v>
      </c>
      <c r="CS6" s="19">
        <v>45046</v>
      </c>
      <c r="CT6" s="19">
        <v>45077</v>
      </c>
      <c r="CU6" s="19">
        <v>45107</v>
      </c>
      <c r="CV6" s="19">
        <v>45138</v>
      </c>
      <c r="CW6" s="19">
        <v>45169</v>
      </c>
      <c r="CX6" s="19">
        <v>45199</v>
      </c>
      <c r="CY6" s="19">
        <v>45230</v>
      </c>
      <c r="CZ6" s="19">
        <v>45260</v>
      </c>
      <c r="DA6" s="19">
        <v>45291</v>
      </c>
      <c r="DB6" s="19">
        <v>45322</v>
      </c>
      <c r="DC6" s="19">
        <v>45351</v>
      </c>
      <c r="DD6" s="19">
        <v>45382</v>
      </c>
      <c r="DE6" s="19">
        <v>45412</v>
      </c>
      <c r="DF6" s="19">
        <v>45443</v>
      </c>
      <c r="DG6" s="19">
        <v>45473</v>
      </c>
      <c r="DH6" s="19">
        <v>45504</v>
      </c>
      <c r="DI6" s="19">
        <v>45535</v>
      </c>
      <c r="DJ6" s="19">
        <v>45565</v>
      </c>
      <c r="DK6" s="19">
        <v>45596</v>
      </c>
      <c r="DL6" s="19">
        <v>45626</v>
      </c>
      <c r="DM6" s="19">
        <v>45657</v>
      </c>
      <c r="DN6" s="19">
        <v>45688</v>
      </c>
      <c r="DO6" s="19">
        <v>45716</v>
      </c>
      <c r="DP6" s="19">
        <v>45747</v>
      </c>
      <c r="DQ6" s="19">
        <v>45777</v>
      </c>
      <c r="DR6" s="19">
        <v>45808</v>
      </c>
      <c r="DS6" s="19">
        <v>45838</v>
      </c>
      <c r="DT6" s="19">
        <v>45869</v>
      </c>
      <c r="DU6" s="19">
        <v>45900</v>
      </c>
      <c r="DV6" s="19">
        <v>45930</v>
      </c>
      <c r="DW6" s="19">
        <v>45961</v>
      </c>
      <c r="DX6" s="19">
        <v>45991</v>
      </c>
      <c r="DY6" s="19">
        <v>46022</v>
      </c>
      <c r="DZ6" s="19">
        <v>46053</v>
      </c>
      <c r="EA6" s="19">
        <v>46081</v>
      </c>
      <c r="EB6" s="19">
        <v>46112</v>
      </c>
      <c r="EC6" s="19">
        <v>46142</v>
      </c>
      <c r="ED6" s="19">
        <v>46173</v>
      </c>
      <c r="EE6" s="19">
        <v>46203</v>
      </c>
      <c r="EF6" s="19">
        <v>46234</v>
      </c>
      <c r="EG6" s="19">
        <v>46265</v>
      </c>
      <c r="EH6" s="19">
        <v>46295</v>
      </c>
      <c r="EI6" s="19">
        <v>46326</v>
      </c>
      <c r="EJ6" s="19">
        <v>46356</v>
      </c>
      <c r="EK6" s="19">
        <v>46387</v>
      </c>
      <c r="EL6" s="19">
        <v>46418</v>
      </c>
      <c r="EM6" s="19">
        <v>46446</v>
      </c>
      <c r="EN6" s="19">
        <v>46477</v>
      </c>
      <c r="EO6" s="19">
        <v>46507</v>
      </c>
      <c r="EP6" s="19">
        <v>46538</v>
      </c>
      <c r="EQ6" s="19">
        <v>46568</v>
      </c>
      <c r="ER6" s="19">
        <v>46599</v>
      </c>
      <c r="ES6" s="19">
        <v>46630</v>
      </c>
      <c r="ET6" s="19">
        <v>46660</v>
      </c>
      <c r="EU6" s="19">
        <v>46691</v>
      </c>
      <c r="EV6" s="19">
        <v>46721</v>
      </c>
      <c r="EW6" s="19">
        <v>46752</v>
      </c>
      <c r="EX6" s="19">
        <v>46783</v>
      </c>
      <c r="EY6" s="19">
        <v>46812</v>
      </c>
      <c r="EZ6" s="19">
        <v>46843</v>
      </c>
      <c r="FA6" s="19">
        <v>46873</v>
      </c>
      <c r="FB6" s="19">
        <v>46904</v>
      </c>
      <c r="FC6" s="19">
        <v>46934</v>
      </c>
      <c r="FD6" s="19">
        <v>46965</v>
      </c>
      <c r="FE6" s="19">
        <v>46996</v>
      </c>
      <c r="FF6" s="19">
        <v>47026</v>
      </c>
      <c r="FG6" s="19">
        <v>47057</v>
      </c>
      <c r="FH6" s="19">
        <v>47087</v>
      </c>
      <c r="FI6" s="19">
        <v>47118</v>
      </c>
      <c r="FJ6" s="19">
        <v>47149</v>
      </c>
      <c r="FK6" s="19">
        <v>47177</v>
      </c>
      <c r="FL6" s="19">
        <v>47208</v>
      </c>
      <c r="FM6" s="19">
        <v>47238</v>
      </c>
      <c r="FN6" s="19">
        <v>47269</v>
      </c>
      <c r="FO6" s="19">
        <v>47299</v>
      </c>
      <c r="FP6" s="19">
        <v>47330</v>
      </c>
      <c r="FQ6" s="19">
        <v>47361</v>
      </c>
      <c r="FR6" s="19">
        <v>47391</v>
      </c>
      <c r="FS6" s="19">
        <v>47422</v>
      </c>
      <c r="FT6" s="19">
        <v>47452</v>
      </c>
      <c r="FU6" s="19">
        <v>47483</v>
      </c>
      <c r="FV6" s="19">
        <v>47514</v>
      </c>
      <c r="FW6" s="19">
        <v>47542</v>
      </c>
      <c r="FX6" s="19">
        <v>47573</v>
      </c>
      <c r="FY6" s="19">
        <v>47603</v>
      </c>
      <c r="FZ6" s="19">
        <v>47634</v>
      </c>
      <c r="GA6" s="19">
        <v>47664</v>
      </c>
      <c r="GB6" s="19">
        <v>47695</v>
      </c>
      <c r="GC6" s="19">
        <v>47726</v>
      </c>
      <c r="GD6" s="19">
        <v>47756</v>
      </c>
      <c r="GE6" s="19">
        <v>47787</v>
      </c>
      <c r="GF6" s="19">
        <v>47817</v>
      </c>
      <c r="GG6" s="19">
        <v>47848</v>
      </c>
      <c r="GH6" s="19">
        <v>47879</v>
      </c>
      <c r="GI6" s="19">
        <v>47907</v>
      </c>
      <c r="GJ6" s="19">
        <v>47938</v>
      </c>
      <c r="GK6" s="19">
        <v>47968</v>
      </c>
      <c r="GL6" s="19">
        <v>47999</v>
      </c>
      <c r="GM6" s="19">
        <v>48029</v>
      </c>
      <c r="GN6" s="19">
        <v>48060</v>
      </c>
      <c r="GO6" s="19">
        <v>48091</v>
      </c>
      <c r="GP6" s="19">
        <v>48121</v>
      </c>
      <c r="GQ6" s="19">
        <v>48152</v>
      </c>
      <c r="GR6" s="19">
        <v>48182</v>
      </c>
      <c r="GS6" s="19">
        <v>48213</v>
      </c>
      <c r="GT6" s="19">
        <v>48244</v>
      </c>
      <c r="GU6" s="19">
        <v>48273</v>
      </c>
      <c r="GV6" s="19">
        <v>48304</v>
      </c>
      <c r="GW6" s="19">
        <v>48334</v>
      </c>
      <c r="GX6" s="19">
        <v>48365</v>
      </c>
      <c r="GY6" s="19">
        <v>48395</v>
      </c>
      <c r="GZ6" s="19">
        <v>48426</v>
      </c>
      <c r="HA6" s="19">
        <v>48457</v>
      </c>
      <c r="HB6" s="19">
        <v>48487</v>
      </c>
      <c r="HC6" s="19">
        <v>48518</v>
      </c>
      <c r="HD6" s="19">
        <v>48548</v>
      </c>
      <c r="HE6" s="19">
        <v>48579</v>
      </c>
      <c r="HF6" s="19">
        <v>48610</v>
      </c>
      <c r="HG6" s="19">
        <v>48638</v>
      </c>
      <c r="HH6" s="19">
        <v>48669</v>
      </c>
      <c r="HI6" s="19">
        <v>48699</v>
      </c>
      <c r="HJ6" s="19">
        <v>48730</v>
      </c>
      <c r="HK6" s="19">
        <v>48760</v>
      </c>
      <c r="HL6" s="19">
        <v>48791</v>
      </c>
      <c r="HM6" s="19">
        <v>48822</v>
      </c>
      <c r="HN6" s="19">
        <v>48852</v>
      </c>
      <c r="HO6" s="19">
        <v>48883</v>
      </c>
      <c r="HP6" s="19">
        <v>48913</v>
      </c>
      <c r="HQ6" s="19">
        <v>48944</v>
      </c>
      <c r="HR6" s="19">
        <v>48975</v>
      </c>
      <c r="HS6" s="19">
        <v>49003</v>
      </c>
      <c r="HT6" s="19">
        <v>49034</v>
      </c>
      <c r="HU6" s="19">
        <v>49064</v>
      </c>
      <c r="HV6" s="19">
        <v>49095</v>
      </c>
      <c r="HW6" s="19">
        <v>49125</v>
      </c>
      <c r="HX6" s="19">
        <v>49156</v>
      </c>
      <c r="HY6" s="19">
        <v>49187</v>
      </c>
      <c r="HZ6" s="19">
        <v>49217</v>
      </c>
      <c r="IA6" s="19">
        <v>49248</v>
      </c>
      <c r="IB6" s="19">
        <v>49278</v>
      </c>
      <c r="IC6" s="19">
        <v>49309</v>
      </c>
      <c r="ID6" s="19">
        <v>49340</v>
      </c>
      <c r="IE6" s="19">
        <v>49368</v>
      </c>
      <c r="IF6" s="19">
        <v>49399</v>
      </c>
      <c r="IG6" s="19">
        <v>49429</v>
      </c>
      <c r="IH6" s="19">
        <v>49460</v>
      </c>
      <c r="II6" s="19">
        <v>49490</v>
      </c>
      <c r="IJ6" s="19">
        <v>49521</v>
      </c>
      <c r="IK6" s="19">
        <v>49552</v>
      </c>
      <c r="IL6" s="19">
        <v>49582</v>
      </c>
      <c r="IM6" s="19">
        <v>49613</v>
      </c>
      <c r="IN6" s="19">
        <v>49643</v>
      </c>
      <c r="IO6" s="19">
        <v>49674</v>
      </c>
    </row>
    <row r="7" spans="1:323" s="18" customFormat="1" ht="18.5" x14ac:dyDescent="0.45">
      <c r="I7" s="44" t="s">
        <v>215</v>
      </c>
      <c r="J7" s="44">
        <v>1.8099170000000001E-3</v>
      </c>
      <c r="K7" s="44">
        <v>9.856629999999999E-4</v>
      </c>
      <c r="L7" s="44">
        <v>1.753384E-3</v>
      </c>
      <c r="M7" s="44">
        <v>2.4106069999999999E-3</v>
      </c>
      <c r="N7" s="44">
        <v>2.3318760000000001E-3</v>
      </c>
      <c r="O7" s="44">
        <v>5.6601589999999997E-3</v>
      </c>
      <c r="P7" s="44">
        <v>4.372768E-3</v>
      </c>
      <c r="Q7" s="44">
        <v>3.0838020000000001E-3</v>
      </c>
      <c r="R7" s="44">
        <v>2.739212E-3</v>
      </c>
      <c r="S7" s="44">
        <v>3.7822839999999999E-3</v>
      </c>
      <c r="T7" s="44">
        <v>6.7863239999999998E-3</v>
      </c>
      <c r="U7" s="44">
        <v>6.3435979999999998E-3</v>
      </c>
      <c r="V7" s="44">
        <v>6.1965179999999998E-3</v>
      </c>
      <c r="W7" s="44">
        <v>7.8201769999999993E-3</v>
      </c>
      <c r="X7" s="44">
        <v>5.0793210000000004E-3</v>
      </c>
      <c r="Y7" s="44">
        <v>6.0973010000000003E-3</v>
      </c>
      <c r="Z7" s="44">
        <v>8.1362009999999992E-3</v>
      </c>
      <c r="AA7" s="44">
        <v>7.7519379999999999E-3</v>
      </c>
      <c r="AB7" s="44">
        <v>8.7652730000000005E-3</v>
      </c>
      <c r="AC7" s="44">
        <v>9.5884509999999996E-3</v>
      </c>
      <c r="AD7" s="44">
        <v>9.1749569999999992E-3</v>
      </c>
      <c r="AE7" s="44">
        <v>1.2357603999999999E-2</v>
      </c>
      <c r="AF7" s="44">
        <v>1.3010469E-2</v>
      </c>
      <c r="AG7" s="44">
        <v>1.1242011E-2</v>
      </c>
      <c r="AH7" s="44">
        <v>1.1879199E-2</v>
      </c>
      <c r="AI7" s="44">
        <v>8.5104599999999992E-3</v>
      </c>
      <c r="AJ7" s="44">
        <v>8.9751459999999998E-3</v>
      </c>
      <c r="AK7" s="44">
        <v>1.3917334E-2</v>
      </c>
      <c r="AL7" s="44">
        <v>1.5655858000000002E-2</v>
      </c>
      <c r="AM7" s="44">
        <v>1.4895445E-2</v>
      </c>
      <c r="AN7" s="44">
        <v>1.5183723E-2</v>
      </c>
      <c r="AO7" s="44">
        <v>1.4593649E-2</v>
      </c>
      <c r="AP7" s="44">
        <v>1.537621E-2</v>
      </c>
      <c r="AQ7" s="44">
        <v>1.8423498999999999E-2</v>
      </c>
      <c r="AR7" s="44">
        <v>1.4893452E-2</v>
      </c>
      <c r="AS7" s="44">
        <v>1.3476849000000001E-2</v>
      </c>
      <c r="AT7" s="44">
        <v>1.3839216E-2</v>
      </c>
      <c r="AU7" s="44">
        <v>1.5873016E-2</v>
      </c>
      <c r="AV7" s="44">
        <v>1.3978282E-2</v>
      </c>
      <c r="AW7" s="44">
        <v>1.7053049000000001E-2</v>
      </c>
      <c r="AX7" s="44">
        <v>1.7115907999999999E-2</v>
      </c>
      <c r="AY7" s="44">
        <v>2.0217974999999999E-2</v>
      </c>
      <c r="AZ7" s="44">
        <v>1.7246924E-2</v>
      </c>
      <c r="BA7" s="44">
        <v>1.8628348999999999E-2</v>
      </c>
      <c r="BB7" s="44">
        <v>3.1294072999999999E-2</v>
      </c>
      <c r="BC7" s="44">
        <v>1.6461366000000002E-2</v>
      </c>
      <c r="BD7" s="44">
        <v>1.5726934000000001E-2</v>
      </c>
      <c r="BE7" s="44">
        <v>1.7636379000000001E-2</v>
      </c>
      <c r="BF7" s="44">
        <v>1.7130963999999999E-2</v>
      </c>
      <c r="BG7" s="44">
        <v>1.6912190000000001E-2</v>
      </c>
      <c r="BH7" s="44">
        <v>2.1205160000000001E-2</v>
      </c>
      <c r="BI7" s="44">
        <v>1.7209588000000001E-2</v>
      </c>
      <c r="BJ7" s="44">
        <v>1.1568052000000001E-2</v>
      </c>
      <c r="BK7" s="44">
        <v>1.4788673E-2</v>
      </c>
      <c r="BL7" s="44">
        <v>1.32774E-2</v>
      </c>
      <c r="BM7" s="44">
        <v>1.6315603000000001E-2</v>
      </c>
      <c r="BN7" s="44">
        <v>2.2071862000000001E-2</v>
      </c>
      <c r="BO7" s="44">
        <v>1.3769284E-2</v>
      </c>
      <c r="BP7" s="44">
        <v>1.9539265E-2</v>
      </c>
      <c r="BQ7" s="44">
        <v>2.2057575999999999E-2</v>
      </c>
      <c r="BR7" s="44">
        <v>2.0399362000000001E-2</v>
      </c>
      <c r="BS7" s="44">
        <v>1.7497324000000002E-2</v>
      </c>
      <c r="BT7" s="44">
        <v>2.6320801000000001E-2</v>
      </c>
      <c r="BU7" s="44">
        <v>1.8029314000000001E-2</v>
      </c>
      <c r="BV7" s="44">
        <v>1.9606314999999999E-2</v>
      </c>
      <c r="BW7" s="44">
        <v>1.5759749999999999E-2</v>
      </c>
      <c r="BX7" s="44">
        <v>4.6189541000000001E-2</v>
      </c>
      <c r="BY7" s="44">
        <v>3.5553621000000001E-2</v>
      </c>
      <c r="BZ7" s="44">
        <v>7.0094642999999998E-2</v>
      </c>
      <c r="CA7" s="44">
        <v>3.0034325000000001E-2</v>
      </c>
      <c r="CB7" s="44">
        <v>4.3586095999999998E-2</v>
      </c>
      <c r="CC7" s="44">
        <v>6.1631586000000002E-2</v>
      </c>
      <c r="CD7" s="44">
        <v>2.8750053000000001E-2</v>
      </c>
      <c r="CE7" s="44">
        <v>4.3833261999999998E-2</v>
      </c>
      <c r="CF7" s="44">
        <v>4.9921594999999999E-2</v>
      </c>
      <c r="CG7" s="44">
        <v>5.5212013999999997E-2</v>
      </c>
      <c r="CH7" s="44">
        <v>5.2628912999999999E-2</v>
      </c>
      <c r="CI7" s="44">
        <v>4.8292913999999999E-2</v>
      </c>
      <c r="CJ7" s="44">
        <v>5.0406418000000001E-2</v>
      </c>
      <c r="CK7" s="44">
        <v>0.12961462300000001</v>
      </c>
      <c r="CL7" s="44">
        <v>0.120594032</v>
      </c>
      <c r="CM7" s="44">
        <v>6.2090439999999997E-2</v>
      </c>
      <c r="CN7" s="44">
        <v>0.12448952100000001</v>
      </c>
      <c r="CO7" s="44">
        <v>0.13253076799999999</v>
      </c>
      <c r="CP7" s="44">
        <v>7.3867740000000001E-2</v>
      </c>
      <c r="CQ7" s="44">
        <v>5.5431329000000001E-2</v>
      </c>
      <c r="CR7" s="44">
        <v>0.12166547900000001</v>
      </c>
      <c r="CS7" s="44">
        <v>7.2586959000000006E-2</v>
      </c>
      <c r="CT7" s="44">
        <v>6.7036400999999995E-2</v>
      </c>
      <c r="CU7" s="44">
        <v>7.2475972999999999E-2</v>
      </c>
      <c r="CV7" s="44">
        <v>9.0007377999999999E-2</v>
      </c>
      <c r="CW7" s="44">
        <v>6.9846017999999996E-2</v>
      </c>
      <c r="CX7" s="44">
        <v>0.13136798599999999</v>
      </c>
      <c r="CY7" s="44">
        <v>0.11746174600000001</v>
      </c>
      <c r="CZ7" s="44">
        <v>0.135721857</v>
      </c>
      <c r="DA7" s="44">
        <v>0.20090151000000001</v>
      </c>
      <c r="DB7" s="44">
        <v>1.3814095E-2</v>
      </c>
      <c r="DC7" s="44">
        <v>2.6465441999999999E-2</v>
      </c>
      <c r="DD7" s="44">
        <v>2.9807361000000001E-2</v>
      </c>
      <c r="DE7" s="44">
        <v>2.0823927999999998E-2</v>
      </c>
      <c r="DF7" s="44">
        <v>2.7416950999999998E-2</v>
      </c>
      <c r="DG7" s="44">
        <v>3.6591832999999997E-2</v>
      </c>
      <c r="DH7" s="44">
        <v>3.4672235000000003E-2</v>
      </c>
      <c r="DI7" s="44">
        <v>3.6825610000000002E-2</v>
      </c>
      <c r="DJ7" s="44">
        <v>5.1066788000000002E-2</v>
      </c>
      <c r="DK7" s="44">
        <v>3.7532687000000002E-2</v>
      </c>
      <c r="DL7" s="44">
        <v>4.1724767000000003E-2</v>
      </c>
      <c r="DM7" s="44">
        <v>5.6306306E-2</v>
      </c>
      <c r="DN7" s="44">
        <v>3.9955666000000001E-2</v>
      </c>
      <c r="DO7" s="44">
        <v>4.2659212000000002E-2</v>
      </c>
      <c r="DP7" s="44">
        <v>3.9796293000000003E-2</v>
      </c>
      <c r="DQ7" s="44">
        <v>3.9886039999999998E-2</v>
      </c>
      <c r="DR7" s="44">
        <v>3.6672837E-2</v>
      </c>
      <c r="DS7" s="44">
        <v>6.4556411999999994E-2</v>
      </c>
      <c r="DT7" s="44">
        <v>3.9225780000000002E-2</v>
      </c>
      <c r="DU7" s="44">
        <v>3.4389428E-2</v>
      </c>
      <c r="DV7" s="44">
        <v>3.9221354999999999E-2</v>
      </c>
      <c r="DW7" s="44">
        <v>3.4421677999999997E-2</v>
      </c>
      <c r="DX7" s="44">
        <v>4.2225434999999999E-2</v>
      </c>
      <c r="DY7" s="44">
        <v>4.9289945000000002E-2</v>
      </c>
      <c r="DZ7" s="44">
        <v>4.9071480000000001E-2</v>
      </c>
      <c r="EA7" s="44">
        <v>4.9540528E-2</v>
      </c>
      <c r="EB7" s="44">
        <v>0.13010893200000001</v>
      </c>
      <c r="EC7" s="44">
        <v>7.9699612000000003E-2</v>
      </c>
      <c r="ED7" s="44"/>
      <c r="EE7" s="44"/>
      <c r="EF7" s="44"/>
      <c r="EG7" s="44"/>
      <c r="EH7" s="44"/>
      <c r="EI7" s="44"/>
      <c r="EJ7" s="44"/>
      <c r="EK7" s="44"/>
      <c r="EL7" s="44"/>
      <c r="EM7" s="44"/>
      <c r="EN7" s="44"/>
      <c r="EO7" s="44"/>
      <c r="EP7" s="44"/>
      <c r="EQ7" s="44"/>
      <c r="ER7" s="44"/>
      <c r="ES7" s="44"/>
      <c r="ET7" s="44"/>
      <c r="EU7" s="44"/>
      <c r="EV7" s="44"/>
      <c r="EW7" s="44"/>
      <c r="EX7" s="44"/>
      <c r="EY7" s="44"/>
      <c r="EZ7" s="44"/>
      <c r="FA7" s="44"/>
      <c r="FB7" s="44"/>
      <c r="FC7" s="44"/>
      <c r="FD7" s="44"/>
      <c r="FE7" s="44"/>
      <c r="FF7" s="44"/>
      <c r="FG7" s="44"/>
      <c r="FH7" s="44"/>
      <c r="FI7" s="44"/>
      <c r="FJ7" s="44"/>
      <c r="FK7" s="44"/>
      <c r="FL7" s="44"/>
      <c r="FM7" s="44"/>
      <c r="FN7" s="44"/>
      <c r="FO7" s="44"/>
      <c r="FP7" s="44"/>
      <c r="FQ7" s="44"/>
      <c r="FR7" s="44"/>
      <c r="FS7" s="44"/>
      <c r="FT7" s="44"/>
      <c r="FU7" s="44"/>
      <c r="FV7" s="44"/>
      <c r="FW7" s="44"/>
      <c r="FX7" s="44"/>
      <c r="FY7" s="44"/>
      <c r="FZ7" s="44"/>
      <c r="GA7" s="44"/>
      <c r="GB7" s="44"/>
      <c r="GC7" s="44"/>
      <c r="GD7" s="44"/>
      <c r="GE7" s="44"/>
      <c r="GF7" s="44"/>
      <c r="GG7" s="44"/>
      <c r="GH7" s="44"/>
      <c r="GI7" s="44"/>
      <c r="GJ7" s="44"/>
      <c r="GK7" s="44"/>
      <c r="GL7" s="44"/>
      <c r="GM7" s="44"/>
      <c r="GN7" s="44"/>
      <c r="GO7" s="44"/>
      <c r="GP7" s="44"/>
      <c r="GQ7" s="44"/>
      <c r="GR7" s="44"/>
      <c r="GS7" s="44"/>
      <c r="GT7" s="44"/>
      <c r="GU7" s="44"/>
      <c r="GV7" s="44"/>
      <c r="GW7" s="44"/>
      <c r="GX7" s="44"/>
      <c r="GY7" s="44"/>
      <c r="GZ7" s="44"/>
      <c r="HA7" s="44"/>
      <c r="HB7" s="44"/>
      <c r="HC7" s="44"/>
      <c r="HD7" s="44"/>
      <c r="HE7" s="44"/>
      <c r="HF7" s="44"/>
      <c r="HG7" s="44"/>
      <c r="HH7" s="44"/>
      <c r="HI7" s="44"/>
      <c r="HJ7" s="44"/>
      <c r="HK7" s="44"/>
      <c r="HL7" s="44"/>
      <c r="HM7" s="44"/>
      <c r="HN7" s="44"/>
      <c r="HO7" s="44"/>
      <c r="HP7" s="44"/>
      <c r="HQ7" s="44"/>
      <c r="HR7" s="44"/>
      <c r="HS7" s="44"/>
      <c r="HT7" s="44"/>
      <c r="HU7" s="44"/>
      <c r="HV7" s="44"/>
      <c r="HW7" s="44"/>
      <c r="HX7" s="44"/>
      <c r="HY7" s="44"/>
      <c r="HZ7" s="44"/>
      <c r="IA7" s="44"/>
      <c r="IB7" s="44"/>
      <c r="IC7" s="44"/>
      <c r="ID7" s="44"/>
      <c r="IE7" s="44"/>
      <c r="IF7" s="44"/>
      <c r="IG7" s="44"/>
      <c r="IH7" s="44"/>
      <c r="II7" s="44"/>
      <c r="IJ7" s="44"/>
      <c r="IK7" s="44"/>
      <c r="IL7" s="44"/>
      <c r="IM7" s="44"/>
      <c r="IN7" s="44"/>
      <c r="IO7" s="44"/>
    </row>
    <row r="8" spans="1:323" s="18" customFormat="1" ht="18.5" x14ac:dyDescent="0.45">
      <c r="I8" s="44" t="s">
        <v>465</v>
      </c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  <c r="AA8" s="44"/>
      <c r="AB8" s="44"/>
      <c r="AC8" s="44"/>
      <c r="AD8" s="44"/>
      <c r="AE8" s="44"/>
      <c r="AF8" s="44"/>
      <c r="AG8" s="44"/>
      <c r="AH8" s="44"/>
      <c r="AI8" s="44"/>
      <c r="AJ8" s="44"/>
      <c r="AK8" s="44"/>
      <c r="AL8" s="44"/>
      <c r="AM8" s="44"/>
      <c r="AN8" s="44"/>
      <c r="AO8" s="44"/>
      <c r="AP8" s="44"/>
      <c r="AQ8" s="44"/>
      <c r="AR8" s="44"/>
      <c r="AS8" s="44"/>
      <c r="AT8" s="44"/>
      <c r="AU8" s="44"/>
      <c r="AV8" s="44"/>
      <c r="AW8" s="44"/>
      <c r="AX8" s="44"/>
      <c r="AY8" s="44"/>
      <c r="AZ8" s="44"/>
      <c r="BA8" s="44"/>
      <c r="BB8" s="44"/>
      <c r="BC8" s="44"/>
      <c r="BD8" s="44"/>
      <c r="BE8" s="44"/>
      <c r="BF8" s="44"/>
      <c r="BG8" s="44"/>
      <c r="BH8" s="44"/>
      <c r="BI8" s="44"/>
      <c r="BJ8" s="44"/>
      <c r="BK8" s="44"/>
      <c r="BL8" s="44"/>
      <c r="BM8" s="44"/>
      <c r="BN8" s="44"/>
      <c r="BO8" s="44"/>
      <c r="BP8" s="44"/>
      <c r="BQ8" s="44"/>
      <c r="BR8" s="44"/>
      <c r="BS8" s="44"/>
      <c r="BT8" s="44"/>
      <c r="BU8" s="44"/>
      <c r="BV8" s="44"/>
      <c r="BW8" s="44"/>
      <c r="BX8" s="44"/>
      <c r="BY8" s="44"/>
      <c r="BZ8" s="44"/>
      <c r="CA8" s="44"/>
      <c r="CB8" s="44"/>
      <c r="CC8" s="44"/>
      <c r="CD8" s="44"/>
      <c r="CE8" s="44"/>
      <c r="CF8" s="44"/>
      <c r="CG8" s="44"/>
      <c r="CH8" s="44"/>
      <c r="CI8" s="44"/>
      <c r="CJ8" s="44"/>
      <c r="CK8" s="44"/>
      <c r="CL8" s="44"/>
      <c r="CM8" s="44"/>
      <c r="CN8" s="44"/>
      <c r="CO8" s="44"/>
      <c r="CP8" s="44"/>
      <c r="CQ8" s="44"/>
      <c r="CR8" s="44"/>
      <c r="CS8" s="44"/>
      <c r="CT8" s="44"/>
      <c r="CU8" s="44"/>
      <c r="CV8" s="44"/>
      <c r="CW8" s="44"/>
      <c r="CX8" s="44"/>
      <c r="CY8" s="44"/>
      <c r="CZ8" s="44"/>
      <c r="DA8" s="44"/>
      <c r="DB8" s="44"/>
      <c r="DC8" s="44"/>
      <c r="DD8" s="44"/>
      <c r="DE8" s="44"/>
      <c r="DF8" s="44"/>
      <c r="DG8" s="44"/>
      <c r="DH8" s="44"/>
      <c r="DI8" s="44"/>
      <c r="DJ8" s="44"/>
      <c r="DK8" s="44"/>
      <c r="DL8" s="44"/>
      <c r="DM8" s="44"/>
      <c r="DN8" s="44"/>
      <c r="DO8" s="44"/>
      <c r="DP8" s="44"/>
      <c r="DQ8" s="44"/>
      <c r="DR8" s="44"/>
      <c r="DS8" s="44"/>
      <c r="DT8" s="44"/>
      <c r="DU8" s="44"/>
      <c r="DV8" s="44"/>
      <c r="DW8" s="44"/>
      <c r="DX8" s="44"/>
      <c r="DY8" s="44"/>
      <c r="DZ8" s="44"/>
      <c r="EA8" s="44"/>
      <c r="EB8" s="44"/>
      <c r="EC8" s="44"/>
      <c r="ED8" s="44"/>
      <c r="EE8" s="44"/>
      <c r="EF8" s="44"/>
      <c r="EG8" s="44"/>
      <c r="EH8" s="44"/>
      <c r="EI8" s="44"/>
      <c r="EJ8" s="44"/>
      <c r="EK8" s="44"/>
      <c r="EL8" s="44"/>
      <c r="EM8" s="44"/>
      <c r="EN8" s="44"/>
      <c r="EO8" s="44"/>
      <c r="EP8" s="44"/>
      <c r="EQ8" s="44"/>
      <c r="ER8" s="44"/>
      <c r="ES8" s="44"/>
      <c r="ET8" s="44"/>
      <c r="EU8" s="44"/>
      <c r="EV8" s="44"/>
      <c r="EW8" s="44"/>
      <c r="EX8" s="44"/>
      <c r="EY8" s="44"/>
      <c r="EZ8" s="44"/>
      <c r="FA8" s="44"/>
      <c r="FB8" s="44"/>
      <c r="FC8" s="44"/>
      <c r="FD8" s="44"/>
      <c r="FE8" s="44"/>
      <c r="FF8" s="44"/>
      <c r="FG8" s="44"/>
      <c r="FH8" s="44"/>
      <c r="FI8" s="44"/>
      <c r="FJ8" s="44"/>
      <c r="FK8" s="44"/>
      <c r="FL8" s="44"/>
      <c r="FM8" s="44"/>
      <c r="FN8" s="44"/>
      <c r="FO8" s="44"/>
      <c r="FP8" s="44">
        <v>9.5796170713555479E-2</v>
      </c>
      <c r="FQ8" s="44"/>
      <c r="FR8" s="44"/>
      <c r="FS8" s="44"/>
      <c r="FT8" s="44"/>
      <c r="FU8" s="44"/>
      <c r="FV8" s="44"/>
      <c r="FW8" s="44"/>
      <c r="FX8" s="44"/>
      <c r="FY8" s="44"/>
      <c r="FZ8" s="44"/>
      <c r="GA8" s="44"/>
      <c r="GB8" s="44">
        <v>4.2139108136947344E-2</v>
      </c>
      <c r="GC8" s="44"/>
      <c r="GD8" s="44"/>
      <c r="GE8" s="44"/>
      <c r="GF8" s="44"/>
      <c r="GG8" s="44"/>
      <c r="GH8" s="44"/>
      <c r="GI8" s="44"/>
      <c r="GJ8" s="44"/>
      <c r="GK8" s="44"/>
      <c r="GL8" s="44"/>
      <c r="GM8" s="44"/>
      <c r="GN8" s="44">
        <v>6.2020595422432809E-2</v>
      </c>
      <c r="GO8" s="44"/>
      <c r="GP8" s="44"/>
      <c r="GQ8" s="44"/>
      <c r="GR8" s="44"/>
      <c r="GS8" s="44"/>
      <c r="GT8" s="44"/>
      <c r="GU8" s="44"/>
      <c r="GV8" s="44"/>
      <c r="GW8" s="44"/>
      <c r="GX8" s="44"/>
      <c r="GY8" s="44"/>
      <c r="GZ8" s="44">
        <v>8.2456399337244232E-2</v>
      </c>
      <c r="HA8" s="44"/>
      <c r="HB8" s="44"/>
      <c r="HC8" s="44"/>
      <c r="HD8" s="44"/>
      <c r="HE8" s="44"/>
      <c r="HF8" s="44"/>
      <c r="HG8" s="44"/>
      <c r="HH8" s="44"/>
      <c r="HI8" s="44"/>
      <c r="HJ8" s="44"/>
      <c r="HK8" s="44"/>
      <c r="HL8" s="44">
        <v>0.10669683839175505</v>
      </c>
      <c r="HM8" s="44"/>
      <c r="HN8" s="44"/>
      <c r="HO8" s="44"/>
      <c r="HP8" s="44"/>
      <c r="HQ8" s="44"/>
      <c r="HR8" s="44"/>
      <c r="HS8" s="44"/>
      <c r="HT8" s="44"/>
      <c r="HU8" s="44"/>
      <c r="HV8" s="44"/>
      <c r="HW8" s="44"/>
      <c r="HX8" s="44">
        <v>0.13251747767102956</v>
      </c>
      <c r="HY8" s="44"/>
      <c r="HZ8" s="44"/>
      <c r="IA8" s="44"/>
      <c r="IB8" s="44"/>
      <c r="IC8" s="44"/>
      <c r="ID8" s="44"/>
      <c r="IE8" s="44"/>
      <c r="IF8" s="44"/>
      <c r="IG8" s="44"/>
      <c r="IH8" s="44"/>
      <c r="II8" s="44"/>
      <c r="IJ8" s="44">
        <v>0.1593295692401642</v>
      </c>
      <c r="IK8" s="44"/>
      <c r="IL8" s="44"/>
      <c r="IM8" s="44"/>
      <c r="IN8" s="44"/>
      <c r="IO8" s="44"/>
      <c r="IP8" s="44"/>
      <c r="IQ8" s="44"/>
      <c r="IR8" s="44"/>
      <c r="IS8" s="44"/>
      <c r="IT8" s="44"/>
      <c r="IU8" s="44"/>
      <c r="IV8" s="44"/>
      <c r="IW8" s="44"/>
      <c r="IX8" s="44"/>
      <c r="IY8" s="44"/>
      <c r="IZ8" s="44"/>
      <c r="JA8" s="44"/>
      <c r="JB8" s="44"/>
      <c r="JC8" s="44"/>
      <c r="JD8" s="44"/>
      <c r="JE8" s="44"/>
      <c r="JF8" s="44"/>
      <c r="JG8" s="44"/>
      <c r="JH8" s="44"/>
      <c r="JI8" s="44"/>
      <c r="JJ8" s="44"/>
      <c r="JK8" s="44"/>
      <c r="JL8" s="44"/>
      <c r="JM8" s="44"/>
      <c r="JN8" s="44"/>
      <c r="JO8" s="44"/>
      <c r="JP8" s="44"/>
      <c r="JQ8" s="44"/>
      <c r="JR8" s="44"/>
      <c r="JS8" s="44"/>
      <c r="JT8" s="44"/>
      <c r="JU8" s="44"/>
      <c r="JV8" s="44"/>
      <c r="JW8" s="44"/>
      <c r="JX8" s="44"/>
      <c r="JY8" s="44"/>
      <c r="JZ8" s="44"/>
      <c r="KA8" s="44"/>
      <c r="KB8" s="44"/>
      <c r="KC8" s="44"/>
      <c r="KD8" s="44"/>
      <c r="KE8" s="44"/>
      <c r="KF8" s="44"/>
      <c r="KG8" s="44"/>
      <c r="KH8" s="44"/>
      <c r="KI8" s="44"/>
      <c r="KJ8" s="44"/>
      <c r="KK8" s="44"/>
      <c r="KL8" s="44"/>
      <c r="KM8" s="44"/>
      <c r="KN8" s="44"/>
      <c r="KO8" s="44"/>
      <c r="KP8" s="44"/>
      <c r="KQ8" s="44"/>
      <c r="KR8" s="44"/>
      <c r="KS8" s="44"/>
      <c r="KT8" s="44"/>
      <c r="KU8" s="44"/>
      <c r="KV8" s="44"/>
      <c r="KW8" s="44"/>
      <c r="KX8" s="44"/>
      <c r="KY8" s="44"/>
      <c r="KZ8" s="44"/>
      <c r="LA8" s="44"/>
      <c r="LB8" s="44"/>
      <c r="LC8" s="44"/>
      <c r="LD8" s="44"/>
      <c r="LE8" s="44"/>
      <c r="LF8" s="44"/>
      <c r="LG8" s="44"/>
      <c r="LH8" s="44"/>
      <c r="LI8" s="44"/>
      <c r="LJ8" s="44"/>
      <c r="LK8" s="44"/>
    </row>
    <row r="9" spans="1:323" s="18" customFormat="1" ht="18.5" x14ac:dyDescent="0.45"/>
    <row r="10" spans="1:323" s="18" customFormat="1" ht="18.5" x14ac:dyDescent="0.45"/>
    <row r="11" spans="1:323" s="18" customFormat="1" ht="18.5" x14ac:dyDescent="0.45"/>
    <row r="12" spans="1:323" s="18" customFormat="1" ht="18.5" x14ac:dyDescent="0.45"/>
    <row r="13" spans="1:323" s="18" customFormat="1" ht="18.5" x14ac:dyDescent="0.45"/>
    <row r="14" spans="1:323" s="18" customFormat="1" ht="18.5" x14ac:dyDescent="0.45"/>
    <row r="15" spans="1:323" s="18" customFormat="1" ht="18.5" x14ac:dyDescent="0.45"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  <c r="AA15" s="44"/>
      <c r="AB15" s="44"/>
      <c r="AC15" s="44"/>
      <c r="AD15" s="44"/>
      <c r="AE15" s="44"/>
      <c r="AF15" s="44"/>
      <c r="AG15" s="44"/>
      <c r="AH15" s="44"/>
      <c r="AI15" s="44"/>
      <c r="AJ15" s="44"/>
      <c r="AK15" s="44"/>
      <c r="AL15" s="44"/>
      <c r="AM15" s="44"/>
      <c r="AN15" s="44"/>
      <c r="AO15" s="44"/>
      <c r="AP15" s="44"/>
      <c r="AQ15" s="44"/>
      <c r="AR15" s="44"/>
      <c r="AS15" s="44"/>
      <c r="AT15" s="44"/>
      <c r="AU15" s="44"/>
      <c r="AV15" s="44"/>
      <c r="AW15" s="44"/>
      <c r="AX15" s="44"/>
      <c r="AY15" s="44"/>
      <c r="AZ15" s="44"/>
      <c r="BA15" s="44"/>
      <c r="BB15" s="44"/>
      <c r="BC15" s="44"/>
      <c r="BD15" s="44"/>
      <c r="BE15" s="44"/>
      <c r="BF15" s="44"/>
      <c r="BG15" s="44"/>
      <c r="BH15" s="44"/>
      <c r="BI15" s="44"/>
      <c r="BJ15" s="44"/>
      <c r="BK15" s="44"/>
      <c r="BL15" s="44"/>
      <c r="BM15" s="44"/>
      <c r="BN15" s="44"/>
      <c r="BO15" s="44"/>
      <c r="BP15" s="44"/>
      <c r="BQ15" s="44"/>
      <c r="BR15" s="44"/>
      <c r="BS15" s="44"/>
      <c r="BT15" s="44"/>
      <c r="BU15" s="44"/>
      <c r="BV15" s="44"/>
      <c r="BW15" s="44"/>
      <c r="BX15" s="44"/>
      <c r="BY15" s="44"/>
      <c r="BZ15" s="44"/>
      <c r="CA15" s="44"/>
      <c r="CB15" s="44"/>
      <c r="CC15" s="44"/>
      <c r="CD15" s="44"/>
      <c r="CE15" s="44"/>
      <c r="CF15" s="44"/>
      <c r="CG15" s="44"/>
      <c r="CH15" s="44"/>
      <c r="CI15" s="44"/>
      <c r="CJ15" s="44"/>
      <c r="CK15" s="44"/>
      <c r="CL15" s="44"/>
      <c r="CM15" s="44"/>
      <c r="CN15" s="44"/>
      <c r="CO15" s="44"/>
      <c r="CP15" s="44"/>
      <c r="CQ15" s="44"/>
      <c r="CR15" s="44"/>
      <c r="CS15" s="44"/>
      <c r="CT15" s="44"/>
      <c r="CU15" s="44"/>
      <c r="CV15" s="44"/>
      <c r="CW15" s="44"/>
      <c r="CX15" s="44"/>
      <c r="CY15" s="44"/>
      <c r="CZ15" s="44"/>
      <c r="DA15" s="44"/>
      <c r="DB15" s="44"/>
      <c r="DC15" s="44"/>
      <c r="DD15" s="44"/>
      <c r="DE15" s="44"/>
      <c r="DF15" s="44"/>
      <c r="DG15" s="44"/>
      <c r="DH15" s="44"/>
      <c r="DI15" s="44"/>
      <c r="DJ15" s="44"/>
      <c r="DK15" s="44"/>
      <c r="DL15" s="44"/>
      <c r="DM15" s="44"/>
      <c r="DN15" s="44"/>
      <c r="DO15" s="44"/>
      <c r="DP15" s="44"/>
      <c r="DQ15" s="44"/>
      <c r="DR15" s="44"/>
      <c r="DS15" s="44"/>
      <c r="DT15" s="44"/>
      <c r="DU15" s="44"/>
      <c r="DV15" s="44"/>
      <c r="DW15" s="44"/>
      <c r="DX15" s="44"/>
      <c r="DY15" s="44"/>
      <c r="DZ15" s="44"/>
      <c r="EA15" s="44"/>
      <c r="EB15" s="44"/>
      <c r="EC15" s="44"/>
      <c r="ED15" s="44"/>
      <c r="EE15" s="44"/>
      <c r="EF15" s="44"/>
      <c r="EG15" s="44"/>
      <c r="EH15" s="44"/>
      <c r="EI15" s="44"/>
      <c r="EJ15" s="44"/>
      <c r="EK15" s="44"/>
      <c r="EL15" s="44"/>
      <c r="EM15" s="44"/>
      <c r="EN15" s="44"/>
      <c r="EO15" s="44"/>
      <c r="EP15" s="44"/>
      <c r="EQ15" s="44"/>
      <c r="ER15" s="44"/>
      <c r="ES15" s="44"/>
      <c r="ET15" s="44"/>
      <c r="EU15" s="44"/>
      <c r="EV15" s="44"/>
      <c r="EW15" s="44"/>
      <c r="EX15" s="44"/>
      <c r="EY15" s="44"/>
      <c r="EZ15" s="44"/>
      <c r="FA15" s="44"/>
      <c r="FB15" s="44"/>
      <c r="FC15" s="44"/>
      <c r="FD15" s="44"/>
      <c r="FE15" s="44"/>
      <c r="FF15" s="44"/>
      <c r="FG15" s="44"/>
      <c r="FH15" s="44"/>
      <c r="FI15" s="44"/>
      <c r="FJ15" s="44"/>
      <c r="FK15" s="44"/>
      <c r="FL15" s="44"/>
      <c r="FM15" s="44"/>
      <c r="FN15" s="44"/>
      <c r="FO15" s="44"/>
      <c r="FP15" s="44"/>
      <c r="FQ15" s="44"/>
      <c r="FR15" s="44"/>
      <c r="FS15" s="44"/>
      <c r="FT15" s="44"/>
      <c r="FU15" s="44"/>
      <c r="FV15" s="44"/>
      <c r="FW15" s="44"/>
      <c r="FX15" s="44"/>
      <c r="FY15" s="44"/>
      <c r="FZ15" s="44"/>
      <c r="GA15" s="44"/>
      <c r="GB15" s="44"/>
      <c r="GC15" s="44"/>
      <c r="GD15" s="44"/>
      <c r="GE15" s="44"/>
      <c r="GF15" s="44"/>
      <c r="GG15" s="44"/>
      <c r="GH15" s="44"/>
      <c r="GI15" s="44"/>
      <c r="GJ15" s="44"/>
      <c r="GK15" s="44"/>
      <c r="GL15" s="44"/>
      <c r="GM15" s="44"/>
      <c r="GN15" s="44"/>
      <c r="GO15" s="44"/>
      <c r="GP15" s="44"/>
      <c r="GQ15" s="44"/>
      <c r="GR15" s="44"/>
      <c r="GS15" s="44"/>
      <c r="GT15" s="44"/>
      <c r="GU15" s="44"/>
      <c r="GV15" s="44"/>
      <c r="GW15" s="44"/>
      <c r="GX15" s="44"/>
      <c r="GY15" s="44"/>
      <c r="GZ15" s="44"/>
      <c r="HA15" s="44"/>
      <c r="HB15" s="44"/>
      <c r="HC15" s="44"/>
      <c r="HD15" s="44"/>
      <c r="HE15" s="44"/>
      <c r="HF15" s="44"/>
      <c r="HG15" s="44"/>
      <c r="HH15" s="44"/>
      <c r="HI15" s="44"/>
      <c r="HJ15" s="44"/>
      <c r="HK15" s="44"/>
      <c r="HL15" s="44"/>
      <c r="HM15" s="44"/>
      <c r="HN15" s="44"/>
      <c r="HO15" s="44"/>
      <c r="HP15" s="44"/>
      <c r="HQ15" s="44"/>
      <c r="HR15" s="44"/>
      <c r="HS15" s="44"/>
      <c r="HT15" s="44"/>
      <c r="HU15" s="44"/>
      <c r="HV15" s="44"/>
      <c r="HW15" s="44"/>
      <c r="HX15" s="44"/>
      <c r="HY15" s="44"/>
      <c r="HZ15" s="44"/>
      <c r="IA15" s="44"/>
      <c r="IB15" s="44"/>
      <c r="IC15" s="44"/>
      <c r="ID15" s="44"/>
      <c r="IE15" s="44"/>
      <c r="IF15" s="44"/>
      <c r="IG15" s="44"/>
      <c r="IH15" s="44"/>
      <c r="II15" s="44"/>
      <c r="IJ15" s="44"/>
      <c r="IK15" s="44"/>
      <c r="IL15" s="44"/>
      <c r="IM15" s="44"/>
      <c r="IN15" s="44"/>
      <c r="IO15" s="44"/>
      <c r="IP15" s="44"/>
      <c r="IQ15" s="44"/>
      <c r="IR15" s="44"/>
      <c r="IS15" s="44"/>
      <c r="IT15" s="44"/>
      <c r="IU15" s="44"/>
      <c r="IV15" s="44"/>
      <c r="IW15" s="44"/>
      <c r="IX15" s="44"/>
      <c r="IY15" s="44"/>
      <c r="IZ15" s="44"/>
      <c r="JA15" s="44"/>
      <c r="JB15" s="44"/>
      <c r="JC15" s="44"/>
      <c r="JD15" s="44"/>
      <c r="JE15" s="44"/>
      <c r="JF15" s="44"/>
      <c r="JG15" s="44"/>
      <c r="JH15" s="44"/>
      <c r="JI15" s="44"/>
      <c r="JJ15" s="44"/>
      <c r="JK15" s="44"/>
      <c r="JL15" s="44"/>
      <c r="JM15" s="44"/>
      <c r="JN15" s="44"/>
      <c r="JO15" s="44"/>
      <c r="JP15" s="44"/>
      <c r="JQ15" s="44"/>
      <c r="JR15" s="44"/>
      <c r="JS15" s="44"/>
      <c r="JT15" s="44"/>
      <c r="JU15" s="44"/>
      <c r="JV15" s="44"/>
      <c r="JW15" s="44"/>
      <c r="JX15" s="44"/>
      <c r="JY15" s="44"/>
      <c r="JZ15" s="44"/>
      <c r="KA15" s="44"/>
      <c r="KB15" s="44"/>
      <c r="KC15" s="44"/>
      <c r="KD15" s="44"/>
      <c r="KE15" s="44"/>
      <c r="KF15" s="44"/>
      <c r="KG15" s="44"/>
      <c r="KH15" s="44"/>
      <c r="KI15" s="44"/>
      <c r="KJ15" s="44"/>
      <c r="KK15" s="44"/>
      <c r="KL15" s="44"/>
      <c r="KM15" s="44"/>
      <c r="KN15" s="44"/>
      <c r="KO15" s="44"/>
      <c r="KP15" s="44"/>
      <c r="KQ15" s="44"/>
      <c r="KR15" s="44"/>
      <c r="KS15" s="44"/>
      <c r="KT15" s="44"/>
      <c r="KU15" s="44"/>
      <c r="KV15" s="44"/>
      <c r="KW15" s="44"/>
      <c r="KX15" s="44"/>
      <c r="KY15" s="44"/>
      <c r="KZ15" s="44"/>
      <c r="LA15" s="44"/>
      <c r="LB15" s="44"/>
      <c r="LC15" s="44"/>
      <c r="LD15" s="44"/>
      <c r="LE15" s="44"/>
      <c r="LF15" s="44"/>
      <c r="LG15" s="44"/>
      <c r="LH15" s="44"/>
      <c r="LI15" s="44"/>
      <c r="LJ15" s="44"/>
      <c r="LK15" s="44"/>
    </row>
    <row r="16" spans="1:323" s="4" customFormat="1" x14ac:dyDescent="0.35">
      <c r="A16" s="16" t="s">
        <v>568</v>
      </c>
    </row>
    <row r="17" spans="1:176" s="18" customFormat="1" ht="18.5" x14ac:dyDescent="0.45">
      <c r="A17" s="104"/>
    </row>
    <row r="18" spans="1:176" s="18" customFormat="1" ht="18.5" x14ac:dyDescent="0.45">
      <c r="A18" s="104"/>
      <c r="I18" s="18" t="s">
        <v>214</v>
      </c>
      <c r="J18" s="105">
        <v>42460</v>
      </c>
      <c r="K18" s="105">
        <v>42490</v>
      </c>
      <c r="L18" s="105">
        <v>42521</v>
      </c>
      <c r="M18" s="105">
        <v>42551</v>
      </c>
      <c r="N18" s="105">
        <v>42582</v>
      </c>
      <c r="O18" s="105">
        <v>42613</v>
      </c>
      <c r="P18" s="105">
        <v>42643</v>
      </c>
      <c r="Q18" s="105">
        <v>42674</v>
      </c>
      <c r="R18" s="105">
        <v>42704</v>
      </c>
      <c r="S18" s="105">
        <v>42735</v>
      </c>
      <c r="T18" s="105">
        <v>42766</v>
      </c>
      <c r="U18" s="105">
        <v>42794</v>
      </c>
      <c r="V18" s="105">
        <v>42825</v>
      </c>
      <c r="W18" s="105">
        <v>42855</v>
      </c>
      <c r="X18" s="105">
        <v>42886</v>
      </c>
      <c r="Y18" s="105">
        <v>42916</v>
      </c>
      <c r="Z18" s="105">
        <v>42947</v>
      </c>
      <c r="AA18" s="105">
        <v>42978</v>
      </c>
      <c r="AB18" s="105">
        <v>43008</v>
      </c>
      <c r="AC18" s="105">
        <v>43039</v>
      </c>
      <c r="AD18" s="105">
        <v>43069</v>
      </c>
      <c r="AE18" s="105">
        <v>43100</v>
      </c>
      <c r="AF18" s="105">
        <v>43131</v>
      </c>
      <c r="AG18" s="105">
        <v>43159</v>
      </c>
      <c r="AH18" s="105">
        <v>43190</v>
      </c>
      <c r="AI18" s="105">
        <v>43220</v>
      </c>
      <c r="AJ18" s="105">
        <v>43251</v>
      </c>
      <c r="AK18" s="105">
        <v>43281</v>
      </c>
      <c r="AL18" s="105">
        <v>43312</v>
      </c>
      <c r="AM18" s="105">
        <v>43343</v>
      </c>
      <c r="AN18" s="105">
        <v>43373</v>
      </c>
      <c r="AO18" s="105">
        <v>43404</v>
      </c>
      <c r="AP18" s="105">
        <v>43434</v>
      </c>
      <c r="AQ18" s="105">
        <v>43465</v>
      </c>
      <c r="AR18" s="105">
        <v>43496</v>
      </c>
      <c r="AS18" s="105">
        <v>43524</v>
      </c>
      <c r="AT18" s="105">
        <v>43555</v>
      </c>
      <c r="AU18" s="105">
        <v>43585</v>
      </c>
      <c r="AV18" s="105">
        <v>43616</v>
      </c>
      <c r="AW18" s="105">
        <v>43646</v>
      </c>
      <c r="AX18" s="105">
        <v>43677</v>
      </c>
      <c r="AY18" s="105">
        <v>43708</v>
      </c>
      <c r="AZ18" s="105">
        <v>43738</v>
      </c>
      <c r="BA18" s="105">
        <v>43769</v>
      </c>
      <c r="BB18" s="105">
        <v>43799</v>
      </c>
      <c r="BC18" s="105">
        <v>43830</v>
      </c>
      <c r="BD18" s="105">
        <v>43861</v>
      </c>
      <c r="BE18" s="105">
        <v>43890</v>
      </c>
      <c r="BF18" s="105">
        <v>43921</v>
      </c>
      <c r="BG18" s="53">
        <v>43951</v>
      </c>
      <c r="BH18" s="53">
        <v>43982</v>
      </c>
      <c r="BI18" s="53">
        <v>44012</v>
      </c>
      <c r="BJ18" s="53">
        <v>44043</v>
      </c>
      <c r="BK18" s="53">
        <v>44074</v>
      </c>
      <c r="BL18" s="53">
        <v>44104</v>
      </c>
      <c r="BM18" s="53">
        <v>44135</v>
      </c>
      <c r="BN18" s="53">
        <v>44165</v>
      </c>
      <c r="BO18" s="53">
        <v>44196</v>
      </c>
      <c r="BP18" s="53">
        <v>44227</v>
      </c>
      <c r="BQ18" s="53">
        <v>44255</v>
      </c>
      <c r="BR18" s="53">
        <v>44286</v>
      </c>
      <c r="BS18" s="53">
        <v>44316</v>
      </c>
      <c r="BT18" s="53">
        <v>44347</v>
      </c>
      <c r="BU18" s="53">
        <v>44377</v>
      </c>
      <c r="BV18" s="53">
        <v>44408</v>
      </c>
      <c r="BW18" s="53">
        <v>44439</v>
      </c>
      <c r="BX18" s="53">
        <v>44469</v>
      </c>
      <c r="BY18" s="53">
        <v>44500</v>
      </c>
      <c r="BZ18" s="53">
        <v>44530</v>
      </c>
      <c r="CA18" s="53">
        <v>44561</v>
      </c>
      <c r="CB18" s="53">
        <v>44592</v>
      </c>
      <c r="CC18" s="53">
        <v>44620</v>
      </c>
      <c r="CD18" s="53">
        <v>44651</v>
      </c>
      <c r="CE18" s="53">
        <v>44681</v>
      </c>
      <c r="CF18" s="53">
        <v>44712</v>
      </c>
      <c r="CG18" s="53">
        <v>44742</v>
      </c>
      <c r="CH18" s="53">
        <v>44773</v>
      </c>
      <c r="CI18" s="53">
        <v>44804</v>
      </c>
      <c r="CJ18" s="53">
        <v>44834</v>
      </c>
      <c r="CK18" s="53">
        <v>44865</v>
      </c>
      <c r="CL18" s="53">
        <v>44895</v>
      </c>
      <c r="CM18" s="53">
        <v>44926</v>
      </c>
      <c r="CN18" s="53">
        <v>44957</v>
      </c>
      <c r="CO18" s="53">
        <v>44985</v>
      </c>
      <c r="CP18" s="53">
        <v>45016</v>
      </c>
      <c r="CQ18" s="53">
        <v>45046</v>
      </c>
      <c r="CR18" s="53">
        <v>45077</v>
      </c>
      <c r="CS18" s="53">
        <v>45107</v>
      </c>
      <c r="CT18" s="53">
        <v>45138</v>
      </c>
      <c r="CU18" s="53">
        <v>45169</v>
      </c>
      <c r="CV18" s="53">
        <v>45199</v>
      </c>
      <c r="CW18" s="53">
        <v>45230</v>
      </c>
      <c r="CX18" s="53">
        <v>45260</v>
      </c>
      <c r="CY18" s="53">
        <v>45291</v>
      </c>
      <c r="CZ18" s="53">
        <v>45322</v>
      </c>
      <c r="DA18" s="53">
        <v>45351</v>
      </c>
      <c r="DB18" s="53">
        <v>45382</v>
      </c>
      <c r="DC18" s="53">
        <v>45412</v>
      </c>
      <c r="DD18" s="53">
        <v>45443</v>
      </c>
      <c r="DE18" s="53">
        <v>45473</v>
      </c>
      <c r="DF18" s="53">
        <v>45504</v>
      </c>
      <c r="DG18" s="53">
        <v>45535</v>
      </c>
      <c r="DH18" s="53">
        <v>45565</v>
      </c>
      <c r="DI18" s="53">
        <v>45596</v>
      </c>
      <c r="DJ18" s="53">
        <v>45626</v>
      </c>
      <c r="DK18" s="53">
        <v>45657</v>
      </c>
      <c r="DL18" s="53">
        <v>45688</v>
      </c>
      <c r="DM18" s="53">
        <v>45716</v>
      </c>
      <c r="DN18" s="53">
        <v>45747</v>
      </c>
      <c r="DO18" s="53">
        <v>45777</v>
      </c>
      <c r="DP18" s="53">
        <v>45808</v>
      </c>
      <c r="DQ18" s="53">
        <v>45838</v>
      </c>
      <c r="DR18" s="53">
        <v>45869</v>
      </c>
      <c r="DS18" s="53">
        <v>45900</v>
      </c>
      <c r="DT18" s="53">
        <v>45930</v>
      </c>
      <c r="DU18" s="53">
        <v>45961</v>
      </c>
      <c r="DV18" s="53">
        <v>45991</v>
      </c>
      <c r="DW18" s="53">
        <v>46022</v>
      </c>
      <c r="DX18" s="53">
        <v>46053</v>
      </c>
      <c r="DY18" s="53">
        <v>46081</v>
      </c>
      <c r="DZ18" s="53">
        <v>46112</v>
      </c>
      <c r="EA18" s="53">
        <v>46142</v>
      </c>
      <c r="EB18" s="53">
        <v>46173</v>
      </c>
      <c r="EC18" s="53">
        <v>46203</v>
      </c>
      <c r="ED18" s="53">
        <v>46234</v>
      </c>
      <c r="EE18" s="53">
        <v>46265</v>
      </c>
      <c r="EF18" s="53">
        <v>46295</v>
      </c>
      <c r="EG18" s="53">
        <v>46326</v>
      </c>
      <c r="EH18" s="53">
        <v>46356</v>
      </c>
      <c r="EI18" s="53">
        <v>46387</v>
      </c>
      <c r="EJ18" s="53">
        <v>46418</v>
      </c>
      <c r="EK18" s="53">
        <v>46446</v>
      </c>
      <c r="EL18" s="53">
        <v>46477</v>
      </c>
      <c r="EM18" s="53">
        <v>46507</v>
      </c>
      <c r="EN18" s="53">
        <v>46538</v>
      </c>
      <c r="EO18" s="53">
        <v>46568</v>
      </c>
      <c r="EP18" s="53">
        <v>46599</v>
      </c>
      <c r="EQ18" s="53">
        <v>46630</v>
      </c>
      <c r="ER18" s="53">
        <v>46660</v>
      </c>
      <c r="ES18" s="53">
        <v>46691</v>
      </c>
      <c r="ET18" s="53">
        <v>46721</v>
      </c>
      <c r="EU18" s="53">
        <v>46752</v>
      </c>
      <c r="EV18" s="53">
        <v>46783</v>
      </c>
      <c r="EW18" s="53">
        <v>46812</v>
      </c>
      <c r="EX18" s="53">
        <v>46843</v>
      </c>
      <c r="EY18" s="53">
        <v>46873</v>
      </c>
      <c r="EZ18" s="53">
        <v>46904</v>
      </c>
      <c r="FA18" s="53">
        <v>46934</v>
      </c>
      <c r="FB18" s="53">
        <v>46965</v>
      </c>
      <c r="FC18" s="53">
        <v>46996</v>
      </c>
      <c r="FD18" s="53">
        <v>47026</v>
      </c>
      <c r="FE18" s="53">
        <v>47057</v>
      </c>
      <c r="FF18" s="53">
        <v>47087</v>
      </c>
      <c r="FG18" s="53">
        <v>47118</v>
      </c>
      <c r="FH18" s="53">
        <v>47149</v>
      </c>
      <c r="FI18" s="53">
        <v>47177</v>
      </c>
      <c r="FJ18" s="53">
        <v>47208</v>
      </c>
      <c r="FK18" s="53">
        <v>47238</v>
      </c>
      <c r="FL18" s="53">
        <v>47269</v>
      </c>
      <c r="FM18" s="53">
        <v>47299</v>
      </c>
      <c r="FN18" s="53">
        <v>47330</v>
      </c>
      <c r="FO18" s="53">
        <v>47361</v>
      </c>
      <c r="FP18" s="53">
        <v>47391</v>
      </c>
      <c r="FQ18" s="53">
        <v>47422</v>
      </c>
      <c r="FR18" s="53">
        <v>47452</v>
      </c>
      <c r="FS18" s="53">
        <v>47483</v>
      </c>
      <c r="FT18" s="53">
        <v>47514</v>
      </c>
    </row>
    <row r="19" spans="1:176" s="18" customFormat="1" ht="18.5" x14ac:dyDescent="0.45">
      <c r="A19" s="104"/>
      <c r="I19" s="12" t="s">
        <v>217</v>
      </c>
      <c r="J19" s="140">
        <v>1.4148273910582915E-4</v>
      </c>
      <c r="K19" s="140">
        <v>3.1085943287276668E-4</v>
      </c>
      <c r="L19" s="140">
        <v>3.1085943287276668E-4</v>
      </c>
      <c r="M19" s="140">
        <v>3.1085943287276668E-4</v>
      </c>
      <c r="N19" s="140">
        <v>3.1085943287276668E-4</v>
      </c>
      <c r="O19" s="140">
        <v>3.1085943287276668E-4</v>
      </c>
      <c r="P19" s="140">
        <v>4.2676114821815417E-4</v>
      </c>
      <c r="Q19" s="140">
        <v>4.2676114821815417E-4</v>
      </c>
      <c r="R19" s="140">
        <v>4.2676114821815417E-4</v>
      </c>
      <c r="S19" s="140">
        <v>4.2676114821815417E-4</v>
      </c>
      <c r="T19" s="140">
        <v>4.2676114821815417E-4</v>
      </c>
      <c r="U19" s="140">
        <v>5.7143707414408003E-4</v>
      </c>
      <c r="V19" s="140">
        <v>4.2995433503825086E-4</v>
      </c>
      <c r="W19" s="140">
        <v>2.6057764127131335E-4</v>
      </c>
      <c r="X19" s="140">
        <v>3.6741524810891997E-4</v>
      </c>
      <c r="Y19" s="140">
        <v>3.6741524810891997E-4</v>
      </c>
      <c r="Z19" s="140">
        <v>4.804862567023166E-4</v>
      </c>
      <c r="AA19" s="140">
        <v>4.804862567023166E-4</v>
      </c>
      <c r="AB19" s="140">
        <v>3.6458454135692916E-4</v>
      </c>
      <c r="AC19" s="140">
        <v>3.6458454135692916E-4</v>
      </c>
      <c r="AD19" s="140">
        <v>5.8920269050337999E-4</v>
      </c>
      <c r="AE19" s="140">
        <v>7.1489399266527092E-4</v>
      </c>
      <c r="AF19" s="140">
        <v>8.4349481571053837E-4</v>
      </c>
      <c r="AG19" s="140">
        <v>9.6591290687863E-4</v>
      </c>
      <c r="AH19" s="140">
        <v>1.4434678256942935E-3</v>
      </c>
      <c r="AI19" s="140">
        <v>1.5778764278448307E-3</v>
      </c>
      <c r="AJ19" s="140">
        <v>1.471038821007224E-3</v>
      </c>
      <c r="AK19" s="140">
        <v>1.6664276447665048E-3</v>
      </c>
      <c r="AL19" s="140">
        <v>2.5057375885540584E-3</v>
      </c>
      <c r="AM19" s="140">
        <v>3.5666943786775165E-3</v>
      </c>
      <c r="AN19" s="140">
        <v>3.7742493807530661E-3</v>
      </c>
      <c r="AO19" s="140">
        <v>4.0989247054283905E-3</v>
      </c>
      <c r="AP19" s="140">
        <v>3.9787342922886241E-3</v>
      </c>
      <c r="AQ19" s="140">
        <v>6.1721524520933413E-3</v>
      </c>
      <c r="AR19" s="140">
        <v>6.4043019897984353E-3</v>
      </c>
      <c r="AS19" s="140">
        <v>6.3878345391204586E-3</v>
      </c>
      <c r="AT19" s="140">
        <v>6.1250562526072002E-3</v>
      </c>
      <c r="AU19" s="140">
        <v>5.9906476504566633E-3</v>
      </c>
      <c r="AV19" s="140">
        <v>5.9906476504566633E-3</v>
      </c>
      <c r="AW19" s="140">
        <v>6.6189820556924401E-3</v>
      </c>
      <c r="AX19" s="140">
        <v>5.8924366950007393E-3</v>
      </c>
      <c r="AY19" s="140">
        <v>5.5220876396839111E-3</v>
      </c>
      <c r="AZ19" s="140">
        <v>6.2923683612067941E-3</v>
      </c>
      <c r="BA19" s="140">
        <v>6.6078979020884471E-3</v>
      </c>
      <c r="BB19" s="140">
        <v>7.2126900242377922E-3</v>
      </c>
      <c r="BC19" s="140">
        <v>5.864454348678951E-3</v>
      </c>
      <c r="BD19" s="140">
        <v>5.5037039879285909E-3</v>
      </c>
      <c r="BE19" s="140">
        <v>6.0668795048458837E-3</v>
      </c>
      <c r="BF19" s="140">
        <v>6.0058544100588529E-3</v>
      </c>
      <c r="BG19" s="140">
        <v>6.0058544100588529E-3</v>
      </c>
      <c r="BH19" s="140">
        <v>6.2854964682244018E-3</v>
      </c>
      <c r="BI19" s="140">
        <v>5.4617732392293434E-3</v>
      </c>
      <c r="BJ19" s="140">
        <v>5.8983647805554611E-3</v>
      </c>
      <c r="BK19" s="140">
        <v>5.756002659783919E-3</v>
      </c>
      <c r="BL19" s="140">
        <v>4.8962028190938905E-3</v>
      </c>
      <c r="BM19" s="140">
        <v>5.2784928410624784E-3</v>
      </c>
      <c r="BN19" s="140">
        <v>5.087676300687685E-3</v>
      </c>
      <c r="BO19" s="140">
        <v>5.6146238650424431E-3</v>
      </c>
      <c r="BP19" s="140">
        <v>5.7754990259176039E-3</v>
      </c>
      <c r="BQ19" s="140">
        <v>5.9797306831311037E-3</v>
      </c>
      <c r="BR19" s="140">
        <v>6.9847276971800364E-3</v>
      </c>
      <c r="BS19" s="140">
        <v>7.5930002032627624E-3</v>
      </c>
      <c r="BT19" s="140">
        <v>7.9018703861518276E-3</v>
      </c>
      <c r="BU19" s="140">
        <v>9.2459564076572028E-3</v>
      </c>
      <c r="BV19" s="140">
        <v>9.7457793908668437E-3</v>
      </c>
      <c r="BW19" s="140">
        <v>1.3081714567792205E-2</v>
      </c>
      <c r="BX19" s="140">
        <v>1.3777253766241308E-2</v>
      </c>
      <c r="BY19" s="140">
        <v>1.3131832785201412E-2</v>
      </c>
      <c r="BZ19" s="140">
        <v>1.437045757986998E-2</v>
      </c>
      <c r="CA19" s="140">
        <v>1.3701823625459028E-2</v>
      </c>
      <c r="CB19" s="140">
        <v>1.558907954497301E-2</v>
      </c>
      <c r="CC19" s="140">
        <v>1.5073659395097668E-2</v>
      </c>
      <c r="CD19" s="140">
        <v>1.5393107443681178E-2</v>
      </c>
      <c r="CE19" s="140">
        <v>1.5039676935559715E-2</v>
      </c>
      <c r="CF19" s="140">
        <v>1.5660354537310427E-2</v>
      </c>
      <c r="CG19" s="140">
        <v>1.5309645999248762E-2</v>
      </c>
      <c r="CH19" s="140">
        <v>1.5013196748824618E-2</v>
      </c>
      <c r="CI19" s="140">
        <v>1.1416042364293562E-2</v>
      </c>
      <c r="CJ19" s="140">
        <v>1.21731479112083E-2</v>
      </c>
      <c r="CK19" s="140">
        <v>1.4043467028814684E-2</v>
      </c>
      <c r="CL19" s="140">
        <v>1.4302567948622951E-2</v>
      </c>
      <c r="CM19" s="140">
        <v>1.421522031488265E-2</v>
      </c>
      <c r="CN19" s="140">
        <v>1.3677248487651115E-2</v>
      </c>
      <c r="CO19" s="140">
        <v>1.4057637104485141E-2</v>
      </c>
      <c r="CP19" s="140">
        <v>1.2843153584506101E-2</v>
      </c>
      <c r="CQ19" s="140">
        <v>1.2853282439750984E-2</v>
      </c>
      <c r="CR19" s="140">
        <v>1.2613084845007677E-2</v>
      </c>
      <c r="CS19" s="140">
        <v>1.3820587713704827E-2</v>
      </c>
      <c r="CT19" s="140">
        <v>1.5639627822707763E-2</v>
      </c>
      <c r="CU19" s="140">
        <v>1.7688176902078068E-2</v>
      </c>
      <c r="CV19" s="140">
        <v>1.6772191372945361E-2</v>
      </c>
      <c r="CW19" s="140">
        <v>1.5618672652751476E-2</v>
      </c>
      <c r="CX19" s="140">
        <v>1.4175000277346535E-2</v>
      </c>
      <c r="CY19" s="140">
        <v>1.4340189993193309E-2</v>
      </c>
      <c r="CZ19" s="140">
        <v>1.51394995622066E-2</v>
      </c>
      <c r="DA19" s="140">
        <v>1.8857724348566116E-2</v>
      </c>
      <c r="DB19" s="140">
        <v>2.115024848721125E-2</v>
      </c>
      <c r="DC19" s="140">
        <v>2.3102831322147025E-2</v>
      </c>
      <c r="DD19" s="140">
        <v>2.5028793581942741E-2</v>
      </c>
      <c r="DE19" s="140">
        <v>2.6518389420278076E-2</v>
      </c>
      <c r="DF19" s="140">
        <v>2.5497837556268374E-2</v>
      </c>
      <c r="DG19" s="140">
        <v>2.402806293626954E-2</v>
      </c>
      <c r="DH19" s="140">
        <v>2.3610447021577604E-2</v>
      </c>
      <c r="DI19" s="140">
        <v>2.2827905220792765E-2</v>
      </c>
      <c r="DJ19" s="140">
        <v>2.2919081480132285E-2</v>
      </c>
      <c r="DK19" s="140">
        <v>2.7310703254082708E-2</v>
      </c>
      <c r="DL19" s="140">
        <v>2.7470370234380943E-2</v>
      </c>
      <c r="DM19" s="140">
        <v>2.4399755485413867E-2</v>
      </c>
      <c r="DN19" s="140">
        <v>2.3705715659523605E-2</v>
      </c>
      <c r="DO19" s="140">
        <v>2.5891956009322068E-2</v>
      </c>
      <c r="DP19" s="140">
        <v>3.0482031441584095E-2</v>
      </c>
      <c r="DQ19" s="140">
        <v>2.8919911505200888E-2</v>
      </c>
      <c r="DR19" s="140">
        <v>3.207655903352525E-2</v>
      </c>
      <c r="DS19" s="140">
        <v>3.6702639734104515E-2</v>
      </c>
      <c r="DT19" s="140">
        <v>4.103346178422481E-2</v>
      </c>
      <c r="DU19" s="140">
        <v>4.4092654618164022E-2</v>
      </c>
      <c r="DV19" s="140">
        <v>4.4912701227193923E-2</v>
      </c>
      <c r="DW19" s="140">
        <v>4.3753122822467565E-2</v>
      </c>
      <c r="DX19" s="140">
        <v>4.3354380394739635E-2</v>
      </c>
      <c r="DY19" s="140">
        <v>4.6932324982536446E-2</v>
      </c>
      <c r="DZ19" s="140">
        <v>5.1970339903837849E-2</v>
      </c>
      <c r="EA19" s="140">
        <v>5.2510048690756213E-2</v>
      </c>
    </row>
    <row r="20" spans="1:176" s="18" customFormat="1" ht="18.5" x14ac:dyDescent="0.45"/>
    <row r="21" spans="1:176" s="18" customFormat="1" ht="18.5" x14ac:dyDescent="0.45"/>
    <row r="22" spans="1:176" s="18" customFormat="1" ht="18.5" x14ac:dyDescent="0.45"/>
    <row r="23" spans="1:176" s="18" customFormat="1" ht="18.5" x14ac:dyDescent="0.45"/>
    <row r="24" spans="1:176" s="18" customFormat="1" ht="18.5" x14ac:dyDescent="0.45"/>
    <row r="25" spans="1:176" s="18" customFormat="1" ht="18.5" x14ac:dyDescent="0.45"/>
    <row r="26" spans="1:176" s="18" customFormat="1" ht="18.5" x14ac:dyDescent="0.45"/>
    <row r="27" spans="1:176" s="18" customFormat="1" ht="18.5" x14ac:dyDescent="0.45"/>
    <row r="28" spans="1:176" s="18" customFormat="1" ht="18.5" x14ac:dyDescent="0.45"/>
    <row r="29" spans="1:176" s="150" customFormat="1" x14ac:dyDescent="0.35">
      <c r="A29" s="151" t="s">
        <v>44</v>
      </c>
      <c r="B29" s="151" t="s">
        <v>569</v>
      </c>
    </row>
    <row r="30" spans="1:176" s="18" customFormat="1" ht="18.5" x14ac:dyDescent="0.45">
      <c r="I30" s="46" t="s">
        <v>45</v>
      </c>
    </row>
    <row r="31" spans="1:176" s="18" customFormat="1" ht="18.5" x14ac:dyDescent="0.45">
      <c r="I31" s="12"/>
      <c r="J31" s="12"/>
      <c r="K31" s="12" t="s">
        <v>218</v>
      </c>
      <c r="L31" s="12" t="s">
        <v>219</v>
      </c>
      <c r="M31" s="12" t="s">
        <v>220</v>
      </c>
      <c r="N31" s="12" t="s">
        <v>221</v>
      </c>
      <c r="O31" s="12" t="s">
        <v>206</v>
      </c>
      <c r="P31" s="12" t="s">
        <v>222</v>
      </c>
    </row>
    <row r="32" spans="1:176" s="18" customFormat="1" ht="18.5" x14ac:dyDescent="0.45">
      <c r="I32" s="12" t="s">
        <v>502</v>
      </c>
      <c r="J32" s="12" t="s">
        <v>223</v>
      </c>
      <c r="K32" s="156">
        <v>20302.617432221265</v>
      </c>
      <c r="L32" s="156">
        <v>3528.5246854316806</v>
      </c>
      <c r="M32" s="156">
        <v>4153.2657514079438</v>
      </c>
      <c r="N32" s="156">
        <v>3912.804124632295</v>
      </c>
      <c r="O32" s="156">
        <v>555.0416033309773</v>
      </c>
      <c r="P32" s="156">
        <v>5888.8753130718142</v>
      </c>
    </row>
    <row r="33" spans="1:16" s="18" customFormat="1" ht="18.5" x14ac:dyDescent="0.45">
      <c r="I33" s="12" t="s">
        <v>224</v>
      </c>
      <c r="J33" s="12" t="s">
        <v>225</v>
      </c>
      <c r="K33" s="156">
        <v>14764.101375107128</v>
      </c>
      <c r="L33" s="156">
        <v>2565.9497517597497</v>
      </c>
      <c r="M33" s="156">
        <v>7960.4260235318916</v>
      </c>
      <c r="N33" s="156">
        <v>4822.5901328627479</v>
      </c>
      <c r="O33" s="156">
        <v>1063.8297397177064</v>
      </c>
      <c r="P33" s="156">
        <v>7508.0178497296092</v>
      </c>
    </row>
    <row r="34" spans="1:16" s="18" customFormat="1" ht="18.5" x14ac:dyDescent="0.45">
      <c r="I34" s="12" t="s">
        <v>224</v>
      </c>
      <c r="J34" s="12" t="s">
        <v>226</v>
      </c>
      <c r="K34" s="156">
        <v>15291.579094832285</v>
      </c>
      <c r="L34" s="156">
        <v>2657.6235549665994</v>
      </c>
      <c r="M34" s="156">
        <v>9806.3219130465332</v>
      </c>
      <c r="N34" s="156">
        <v>5263.6985004896342</v>
      </c>
      <c r="O34" s="156">
        <v>1310.5148967536961</v>
      </c>
      <c r="P34" s="156">
        <v>7508.0178497296092</v>
      </c>
    </row>
    <row r="35" spans="1:16" s="18" customFormat="1" ht="18.5" x14ac:dyDescent="0.45">
      <c r="I35" s="12" t="s">
        <v>224</v>
      </c>
      <c r="J35" s="12" t="s">
        <v>227</v>
      </c>
      <c r="K35" s="156">
        <v>17928.967693458064</v>
      </c>
      <c r="L35" s="156">
        <v>3115.992571000852</v>
      </c>
      <c r="M35" s="156">
        <v>8883.3739682892101</v>
      </c>
      <c r="N35" s="156">
        <v>5043.144316676191</v>
      </c>
      <c r="O35" s="156">
        <v>1187.1723182357009</v>
      </c>
      <c r="P35" s="156">
        <v>7508.0178497296092</v>
      </c>
    </row>
    <row r="36" spans="1:16" s="18" customFormat="1" ht="18.5" x14ac:dyDescent="0.45">
      <c r="I36" s="12" t="s">
        <v>503</v>
      </c>
      <c r="J36" s="12" t="s">
        <v>228</v>
      </c>
      <c r="K36" s="156">
        <v>22432.409547312953</v>
      </c>
      <c r="L36" s="156">
        <v>3666.035390241957</v>
      </c>
      <c r="M36" s="156">
        <v>2796.1693559770792</v>
      </c>
      <c r="N36" s="156">
        <v>5277.3210924858176</v>
      </c>
      <c r="O36" s="156">
        <v>0</v>
      </c>
      <c r="P36" s="156">
        <v>5010.4295060321883</v>
      </c>
    </row>
    <row r="37" spans="1:16" s="18" customFormat="1" ht="18.5" x14ac:dyDescent="0.45">
      <c r="I37" s="12" t="s">
        <v>224</v>
      </c>
      <c r="J37" s="12" t="s">
        <v>229</v>
      </c>
      <c r="K37" s="156">
        <v>25237.16192882245</v>
      </c>
      <c r="L37" s="156">
        <v>4124.4044062762105</v>
      </c>
      <c r="M37" s="156">
        <v>2714.4100180830119</v>
      </c>
      <c r="N37" s="156">
        <v>5277.3210924858176</v>
      </c>
      <c r="O37" s="156">
        <v>0</v>
      </c>
      <c r="P37" s="156">
        <v>5010.4295060321883</v>
      </c>
    </row>
    <row r="38" spans="1:16" s="18" customFormat="1" ht="18.5" x14ac:dyDescent="0.45">
      <c r="I38" s="12" t="s">
        <v>224</v>
      </c>
      <c r="J38" s="12" t="s">
        <v>230</v>
      </c>
      <c r="K38" s="156">
        <v>28602.864786633847</v>
      </c>
      <c r="L38" s="156">
        <v>4674.4472255173141</v>
      </c>
      <c r="M38" s="156">
        <v>2763.4656208194524</v>
      </c>
      <c r="N38" s="156">
        <v>5277.3210924858176</v>
      </c>
      <c r="O38" s="156">
        <v>0</v>
      </c>
      <c r="P38" s="156">
        <v>5010.4295060321883</v>
      </c>
    </row>
    <row r="39" spans="1:16" s="18" customFormat="1" ht="18.5" x14ac:dyDescent="0.45"/>
    <row r="40" spans="1:16" s="18" customFormat="1" ht="18.5" x14ac:dyDescent="0.45">
      <c r="J40" s="152"/>
    </row>
    <row r="41" spans="1:16" s="18" customFormat="1" ht="18.5" x14ac:dyDescent="0.45">
      <c r="J41" s="12"/>
      <c r="K41" s="12"/>
    </row>
    <row r="42" spans="1:16" s="18" customFormat="1" ht="18.5" x14ac:dyDescent="0.45"/>
    <row r="43" spans="1:16" s="18" customFormat="1" ht="18.5" x14ac:dyDescent="0.45"/>
    <row r="44" spans="1:16" s="18" customFormat="1" ht="18.5" x14ac:dyDescent="0.45"/>
    <row r="45" spans="1:16" s="18" customFormat="1" ht="18.5" x14ac:dyDescent="0.45"/>
    <row r="46" spans="1:16" s="18" customFormat="1" ht="18.5" x14ac:dyDescent="0.45"/>
    <row r="47" spans="1:16" s="151" customFormat="1" x14ac:dyDescent="0.35">
      <c r="A47" s="151" t="s">
        <v>46</v>
      </c>
      <c r="B47" s="151" t="s">
        <v>538</v>
      </c>
    </row>
    <row r="48" spans="1:16" s="18" customFormat="1" ht="18.5" x14ac:dyDescent="0.45">
      <c r="I48" s="153" t="s">
        <v>513</v>
      </c>
    </row>
    <row r="49" spans="9:13" s="18" customFormat="1" ht="18.5" x14ac:dyDescent="0.45">
      <c r="I49"/>
      <c r="J49"/>
      <c r="K49" t="s">
        <v>231</v>
      </c>
      <c r="L49" t="s">
        <v>232</v>
      </c>
      <c r="M49" t="s">
        <v>233</v>
      </c>
    </row>
    <row r="50" spans="9:13" s="18" customFormat="1" ht="18.5" x14ac:dyDescent="0.45">
      <c r="I50" t="s">
        <v>502</v>
      </c>
      <c r="J50" t="s">
        <v>234</v>
      </c>
      <c r="K50" s="149">
        <v>48513.043478260872</v>
      </c>
      <c r="L50" s="149">
        <v>54265.389224841463</v>
      </c>
      <c r="M50" s="149">
        <v>87149.828417422774</v>
      </c>
    </row>
    <row r="51" spans="9:13" s="18" customFormat="1" ht="18.5" x14ac:dyDescent="0.45">
      <c r="I51" t="s">
        <v>224</v>
      </c>
      <c r="J51" t="s">
        <v>235</v>
      </c>
      <c r="K51" s="149">
        <v>46947.826086956527</v>
      </c>
      <c r="L51" s="149">
        <v>56375.869214582475</v>
      </c>
      <c r="M51" s="149">
        <v>92433.666858553683</v>
      </c>
    </row>
    <row r="52" spans="9:13" s="18" customFormat="1" ht="18.5" x14ac:dyDescent="0.45">
      <c r="I52" t="s">
        <v>224</v>
      </c>
      <c r="J52" t="s">
        <v>236</v>
      </c>
      <c r="K52" s="149">
        <v>51991.304347826088</v>
      </c>
      <c r="L52" s="149">
        <v>56440.00226805589</v>
      </c>
      <c r="M52" s="149">
        <v>90628.08928698799</v>
      </c>
    </row>
    <row r="53" spans="9:13" s="18" customFormat="1" ht="18.5" x14ac:dyDescent="0.45">
      <c r="I53" t="s">
        <v>224</v>
      </c>
      <c r="J53" t="s">
        <v>237</v>
      </c>
      <c r="K53" s="149">
        <v>49991.304347826088</v>
      </c>
      <c r="L53" s="149">
        <v>57614.130409222649</v>
      </c>
      <c r="M53" s="149">
        <v>94206.738797881393</v>
      </c>
    </row>
    <row r="54" spans="9:13" s="18" customFormat="1" ht="18.5" x14ac:dyDescent="0.45">
      <c r="I54" t="s">
        <v>504</v>
      </c>
      <c r="J54" t="s">
        <v>238</v>
      </c>
      <c r="K54" s="149">
        <v>60860.869565217399</v>
      </c>
      <c r="L54" s="149">
        <v>54522.021186702448</v>
      </c>
      <c r="M54" s="149">
        <v>89789.580522813747</v>
      </c>
    </row>
    <row r="55" spans="9:13" s="18" customFormat="1" ht="18.5" x14ac:dyDescent="0.45">
      <c r="I55" t="s">
        <v>224</v>
      </c>
      <c r="J55" t="s">
        <v>239</v>
      </c>
      <c r="K55" s="149">
        <v>72165.217391304352</v>
      </c>
      <c r="L55" s="149">
        <v>62518.644611056603</v>
      </c>
      <c r="M55" s="149">
        <v>102426.68450004968</v>
      </c>
    </row>
    <row r="56" spans="9:13" s="18" customFormat="1" ht="18.5" x14ac:dyDescent="0.45">
      <c r="I56" t="s">
        <v>503</v>
      </c>
      <c r="J56" t="s">
        <v>240</v>
      </c>
      <c r="K56" s="149">
        <v>60860.869565217399</v>
      </c>
      <c r="L56" s="149">
        <v>55962.16811016469</v>
      </c>
      <c r="M56" s="149">
        <v>84189.989215644673</v>
      </c>
    </row>
    <row r="57" spans="9:13" s="18" customFormat="1" ht="18.5" x14ac:dyDescent="0.45"/>
    <row r="58" spans="9:13" s="18" customFormat="1" ht="18.5" x14ac:dyDescent="0.45"/>
    <row r="59" spans="9:13" s="18" customFormat="1" ht="18.5" x14ac:dyDescent="0.45">
      <c r="J59" s="152"/>
    </row>
    <row r="60" spans="9:13" s="18" customFormat="1" ht="18.5" x14ac:dyDescent="0.45">
      <c r="J60" s="12"/>
      <c r="K60" s="12"/>
    </row>
    <row r="61" spans="9:13" s="18" customFormat="1" ht="18.5" x14ac:dyDescent="0.45"/>
    <row r="62" spans="9:13" s="18" customFormat="1" ht="18.5" x14ac:dyDescent="0.45"/>
    <row r="63" spans="9:13" s="18" customFormat="1" ht="18.5" x14ac:dyDescent="0.45"/>
    <row r="64" spans="9:13" s="18" customFormat="1" ht="18.5" x14ac:dyDescent="0.45"/>
    <row r="65" spans="1:35" s="127" customFormat="1" ht="18.5" x14ac:dyDescent="0.45">
      <c r="A65" s="258"/>
    </row>
    <row r="66" spans="1:35" s="18" customFormat="1" ht="18.5" x14ac:dyDescent="0.45">
      <c r="A66" s="168"/>
    </row>
    <row r="67" spans="1:35" s="18" customFormat="1" ht="18.5" x14ac:dyDescent="0.45"/>
    <row r="68" spans="1:35" s="18" customFormat="1" ht="18.5" x14ac:dyDescent="0.45">
      <c r="W68" s="82"/>
    </row>
    <row r="69" spans="1:35" s="18" customFormat="1" ht="18.5" x14ac:dyDescent="0.45">
      <c r="I69" s="46"/>
    </row>
    <row r="70" spans="1:35" s="18" customFormat="1" ht="18.5" x14ac:dyDescent="0.45">
      <c r="J70" s="54"/>
      <c r="K70" s="54"/>
      <c r="L70" s="54"/>
      <c r="M70" s="54"/>
      <c r="N70" s="54"/>
      <c r="O70" s="54"/>
      <c r="P70" s="54"/>
      <c r="Q70" s="54"/>
      <c r="R70" s="54"/>
      <c r="S70" s="54"/>
      <c r="T70" s="54"/>
      <c r="U70" s="54"/>
      <c r="V70" s="54"/>
      <c r="W70" s="54"/>
      <c r="X70" s="54"/>
      <c r="Y70" s="54"/>
      <c r="Z70" s="54"/>
      <c r="AA70" s="54"/>
      <c r="AB70" s="54"/>
      <c r="AC70" s="54"/>
      <c r="AD70" s="54"/>
      <c r="AE70" s="54"/>
      <c r="AF70" s="54"/>
      <c r="AG70" s="54"/>
      <c r="AH70" s="54"/>
      <c r="AI70" s="54"/>
    </row>
    <row r="71" spans="1:35" s="18" customFormat="1" ht="18.5" x14ac:dyDescent="0.45">
      <c r="I71" s="12"/>
      <c r="J71" s="56"/>
      <c r="K71" s="56"/>
      <c r="L71" s="56"/>
      <c r="M71" s="56"/>
      <c r="N71" s="56"/>
      <c r="O71" s="56"/>
      <c r="P71" s="56"/>
      <c r="Q71" s="56"/>
      <c r="R71" s="56"/>
      <c r="S71" s="56"/>
      <c r="T71" s="56"/>
      <c r="U71" s="56"/>
      <c r="V71" s="56"/>
      <c r="W71" s="56"/>
      <c r="X71" s="56"/>
      <c r="Y71" s="56"/>
      <c r="Z71" s="56"/>
      <c r="AA71" s="56"/>
      <c r="AB71" s="56"/>
      <c r="AC71" s="56"/>
      <c r="AD71" s="56"/>
    </row>
    <row r="72" spans="1:35" s="18" customFormat="1" ht="18.5" x14ac:dyDescent="0.45">
      <c r="I72" s="12"/>
      <c r="J72" s="56"/>
      <c r="K72" s="56"/>
      <c r="L72" s="56"/>
      <c r="M72" s="56"/>
      <c r="N72" s="56"/>
      <c r="O72" s="56"/>
      <c r="P72" s="56"/>
      <c r="Q72" s="56"/>
      <c r="R72" s="56"/>
      <c r="S72" s="56"/>
      <c r="T72" s="56"/>
      <c r="U72" s="56"/>
      <c r="V72" s="56"/>
      <c r="W72" s="56"/>
      <c r="X72" s="56"/>
      <c r="Y72" s="56"/>
      <c r="Z72" s="56"/>
      <c r="AA72" s="56"/>
      <c r="AB72" s="56"/>
      <c r="AC72" s="56"/>
      <c r="AD72" s="56"/>
    </row>
    <row r="73" spans="1:35" s="18" customFormat="1" ht="18.5" x14ac:dyDescent="0.45">
      <c r="I73" s="12"/>
      <c r="J73" s="56"/>
      <c r="K73" s="56"/>
      <c r="L73" s="56"/>
      <c r="M73" s="56"/>
      <c r="N73" s="56"/>
      <c r="O73" s="56"/>
      <c r="P73" s="56"/>
      <c r="Q73" s="56"/>
      <c r="R73" s="56"/>
      <c r="S73" s="56"/>
      <c r="T73" s="56"/>
      <c r="U73" s="56"/>
      <c r="V73" s="56"/>
      <c r="W73" s="56"/>
      <c r="X73" s="56"/>
      <c r="Y73" s="56"/>
      <c r="Z73" s="56"/>
      <c r="AA73" s="56"/>
      <c r="AB73" s="56"/>
      <c r="AC73" s="56"/>
      <c r="AD73" s="56"/>
      <c r="AE73" s="56"/>
      <c r="AF73" s="56"/>
      <c r="AG73" s="56"/>
      <c r="AH73" s="56"/>
      <c r="AI73" s="56"/>
    </row>
    <row r="74" spans="1:35" s="18" customFormat="1" ht="18.5" x14ac:dyDescent="0.45">
      <c r="I74" s="12"/>
      <c r="J74" s="56"/>
      <c r="K74" s="56"/>
      <c r="L74" s="56"/>
      <c r="M74" s="56"/>
      <c r="N74" s="56"/>
      <c r="O74" s="56"/>
      <c r="P74" s="56"/>
      <c r="Q74" s="56"/>
      <c r="R74" s="56"/>
      <c r="S74" s="56"/>
      <c r="T74" s="56"/>
      <c r="U74" s="56"/>
      <c r="V74" s="56"/>
      <c r="W74" s="56"/>
      <c r="X74" s="56"/>
      <c r="Y74" s="56"/>
      <c r="Z74" s="56"/>
      <c r="AA74" s="56"/>
      <c r="AB74" s="56"/>
      <c r="AC74" s="56"/>
      <c r="AD74" s="56"/>
    </row>
    <row r="75" spans="1:35" s="18" customFormat="1" ht="18.5" x14ac:dyDescent="0.45"/>
    <row r="76" spans="1:35" s="18" customFormat="1" ht="18.5" x14ac:dyDescent="0.45"/>
    <row r="77" spans="1:35" s="18" customFormat="1" ht="18.5" x14ac:dyDescent="0.45"/>
    <row r="78" spans="1:35" s="18" customFormat="1" ht="18.5" x14ac:dyDescent="0.45"/>
    <row r="79" spans="1:35" s="18" customFormat="1" ht="18.5" x14ac:dyDescent="0.45"/>
    <row r="80" spans="1:35" s="18" customFormat="1" ht="18.5" x14ac:dyDescent="0.45"/>
    <row r="81" spans="7:252" s="18" customFormat="1" ht="18.5" x14ac:dyDescent="0.45"/>
    <row r="82" spans="7:252" s="18" customFormat="1" ht="18.5" x14ac:dyDescent="0.45"/>
    <row r="83" spans="7:252" s="2" customFormat="1" ht="18.5" x14ac:dyDescent="0.45"/>
    <row r="84" spans="7:252" s="18" customFormat="1" ht="18.5" x14ac:dyDescent="0.45"/>
    <row r="85" spans="7:252" s="18" customFormat="1" ht="18.5" x14ac:dyDescent="0.45">
      <c r="G85" s="12"/>
      <c r="H85" s="106"/>
      <c r="I85" s="106"/>
      <c r="J85" s="106"/>
      <c r="K85" s="106"/>
      <c r="L85" s="106"/>
      <c r="M85" s="106"/>
      <c r="N85" s="106"/>
      <c r="O85" s="106"/>
      <c r="P85" s="106"/>
      <c r="Q85" s="106"/>
      <c r="R85" s="106"/>
      <c r="S85" s="106"/>
      <c r="T85" s="106"/>
      <c r="U85" s="106"/>
      <c r="V85" s="106"/>
      <c r="W85" s="106"/>
      <c r="X85" s="106"/>
      <c r="Y85" s="106"/>
      <c r="Z85" s="106"/>
      <c r="AA85" s="106"/>
      <c r="AB85" s="106"/>
      <c r="AC85" s="106"/>
      <c r="AD85" s="106"/>
      <c r="AE85" s="106"/>
      <c r="AF85" s="106"/>
      <c r="AG85" s="106"/>
      <c r="AH85" s="106"/>
      <c r="AI85" s="106"/>
      <c r="AJ85" s="106"/>
      <c r="AK85" s="106"/>
      <c r="AL85" s="106"/>
      <c r="AM85" s="106"/>
      <c r="AN85" s="106"/>
      <c r="AO85" s="106"/>
      <c r="AP85" s="106"/>
      <c r="AQ85" s="106"/>
      <c r="AR85" s="106"/>
      <c r="AS85" s="106"/>
      <c r="AT85" s="106"/>
      <c r="AU85" s="106"/>
      <c r="AV85" s="106"/>
      <c r="AW85" s="106"/>
      <c r="AX85" s="106"/>
      <c r="AY85" s="106"/>
      <c r="AZ85" s="106"/>
      <c r="BA85" s="106"/>
      <c r="BB85" s="106"/>
      <c r="BC85" s="106"/>
      <c r="BD85" s="106"/>
      <c r="BE85" s="106"/>
      <c r="BF85" s="106"/>
      <c r="BG85" s="106"/>
      <c r="BH85" s="106"/>
      <c r="BI85" s="106"/>
      <c r="BJ85" s="106"/>
      <c r="BK85" s="106"/>
      <c r="BL85" s="106"/>
      <c r="BM85" s="106"/>
      <c r="BN85" s="106"/>
      <c r="BO85" s="106"/>
      <c r="BP85" s="106"/>
      <c r="BQ85" s="106"/>
      <c r="BR85" s="106"/>
      <c r="BS85" s="106"/>
      <c r="BT85" s="106"/>
      <c r="BU85" s="106"/>
      <c r="BV85" s="106"/>
      <c r="BW85" s="106"/>
      <c r="BX85" s="106"/>
      <c r="BY85" s="106"/>
      <c r="BZ85" s="106"/>
      <c r="CA85" s="106"/>
      <c r="CB85" s="106"/>
      <c r="CC85" s="106"/>
      <c r="CD85" s="106"/>
      <c r="CE85" s="106"/>
      <c r="CF85" s="106"/>
      <c r="CG85" s="106"/>
      <c r="CH85" s="106"/>
      <c r="CI85" s="106"/>
      <c r="CJ85" s="106"/>
      <c r="CK85" s="106"/>
      <c r="CL85" s="106"/>
      <c r="CM85" s="106"/>
      <c r="CN85" s="106"/>
      <c r="CO85" s="106"/>
      <c r="CP85" s="106"/>
      <c r="CQ85" s="106"/>
      <c r="CR85" s="106"/>
      <c r="CS85" s="106"/>
      <c r="CT85" s="106"/>
      <c r="CU85" s="106"/>
      <c r="CV85" s="106"/>
      <c r="CW85" s="106"/>
      <c r="CX85" s="106"/>
      <c r="CY85" s="106"/>
      <c r="CZ85" s="106"/>
      <c r="DA85" s="106"/>
      <c r="DB85" s="106"/>
      <c r="DC85" s="106"/>
      <c r="DD85" s="106"/>
      <c r="DE85" s="106"/>
      <c r="DF85" s="106"/>
      <c r="DG85" s="106"/>
      <c r="DH85" s="106"/>
      <c r="DI85" s="106"/>
      <c r="DJ85" s="106"/>
      <c r="DK85" s="106"/>
      <c r="DL85" s="106"/>
      <c r="DM85" s="106"/>
      <c r="DN85" s="106"/>
      <c r="DO85" s="106"/>
      <c r="DP85" s="106"/>
      <c r="DQ85" s="106"/>
      <c r="DR85" s="106"/>
      <c r="DS85" s="106"/>
      <c r="DT85" s="106"/>
      <c r="DU85" s="106"/>
      <c r="DV85" s="106"/>
      <c r="DW85" s="106"/>
      <c r="DX85" s="106"/>
      <c r="DY85" s="106"/>
      <c r="DZ85" s="106"/>
      <c r="EA85" s="106"/>
      <c r="EB85" s="106"/>
      <c r="EC85" s="106"/>
      <c r="ED85" s="106"/>
      <c r="EE85" s="106"/>
      <c r="EF85" s="106"/>
      <c r="EG85" s="106"/>
      <c r="EH85" s="106"/>
      <c r="EI85" s="106"/>
      <c r="EJ85" s="106"/>
      <c r="EK85" s="106"/>
      <c r="EL85" s="106"/>
      <c r="EM85" s="106"/>
      <c r="EN85" s="106"/>
      <c r="EO85" s="106"/>
      <c r="EP85" s="106"/>
      <c r="EQ85" s="106"/>
      <c r="ER85" s="106"/>
      <c r="ES85" s="106"/>
      <c r="ET85" s="106"/>
      <c r="EU85" s="106"/>
      <c r="EV85" s="106"/>
      <c r="EW85" s="106"/>
      <c r="EX85" s="106"/>
      <c r="EY85" s="106"/>
      <c r="EZ85" s="106"/>
      <c r="FA85" s="106"/>
      <c r="FB85" s="106"/>
      <c r="FC85" s="106"/>
      <c r="FD85" s="106"/>
      <c r="FE85" s="106"/>
      <c r="FF85" s="106"/>
      <c r="FG85" s="106"/>
      <c r="FH85" s="106"/>
      <c r="FI85" s="106"/>
      <c r="FJ85" s="106"/>
      <c r="FK85" s="106"/>
      <c r="FL85" s="106"/>
      <c r="FM85" s="106"/>
      <c r="FN85" s="106"/>
      <c r="FO85" s="106"/>
      <c r="FP85" s="106"/>
      <c r="FQ85" s="106"/>
      <c r="FR85" s="106"/>
      <c r="FS85" s="106"/>
      <c r="FT85" s="106"/>
      <c r="FU85" s="106"/>
      <c r="FV85" s="106"/>
      <c r="FW85" s="106"/>
      <c r="FX85" s="106"/>
      <c r="FY85" s="106"/>
      <c r="FZ85" s="106"/>
      <c r="GA85" s="106"/>
      <c r="GB85" s="106"/>
      <c r="GC85" s="106"/>
      <c r="GD85" s="106"/>
      <c r="GE85" s="106"/>
      <c r="GF85" s="106"/>
      <c r="GG85" s="106"/>
      <c r="GH85" s="106"/>
      <c r="GI85" s="106"/>
      <c r="GJ85" s="106"/>
      <c r="GK85" s="106"/>
      <c r="GL85" s="106"/>
      <c r="GM85" s="106"/>
      <c r="GN85" s="106"/>
      <c r="GO85" s="106"/>
      <c r="GP85" s="106"/>
      <c r="GQ85" s="106"/>
      <c r="GR85" s="106"/>
      <c r="GS85" s="106"/>
      <c r="GT85" s="106"/>
      <c r="GU85" s="106"/>
      <c r="GV85" s="106"/>
      <c r="GW85" s="106"/>
      <c r="GX85" s="106"/>
      <c r="GY85" s="106"/>
      <c r="GZ85" s="106"/>
      <c r="HA85" s="106"/>
      <c r="HB85" s="106"/>
      <c r="HC85" s="106"/>
      <c r="HD85" s="106"/>
      <c r="HE85" s="106"/>
      <c r="HF85" s="106"/>
      <c r="HG85" s="106"/>
      <c r="HH85" s="106"/>
      <c r="HI85" s="106"/>
      <c r="HJ85" s="106"/>
      <c r="HK85" s="106"/>
      <c r="HL85" s="106"/>
      <c r="HM85" s="106"/>
      <c r="HN85" s="106"/>
      <c r="HO85" s="106"/>
      <c r="HP85" s="106"/>
      <c r="HQ85" s="106"/>
      <c r="HR85" s="106"/>
      <c r="HS85" s="106"/>
      <c r="HT85" s="106"/>
      <c r="HU85" s="106"/>
      <c r="HV85" s="106"/>
      <c r="HW85" s="106"/>
      <c r="HX85" s="106"/>
      <c r="HY85" s="106"/>
      <c r="HZ85" s="106"/>
      <c r="IA85" s="106"/>
      <c r="IB85" s="106"/>
      <c r="IC85" s="106"/>
      <c r="ID85" s="106"/>
      <c r="IE85" s="106"/>
      <c r="IF85" s="106"/>
      <c r="IG85" s="106"/>
      <c r="IH85" s="106"/>
      <c r="II85" s="106"/>
      <c r="IJ85" s="106"/>
      <c r="IK85" s="106"/>
      <c r="IL85" s="106"/>
      <c r="IM85" s="106"/>
      <c r="IN85" s="106"/>
      <c r="IO85" s="106"/>
      <c r="IP85" s="106"/>
      <c r="IQ85" s="106"/>
      <c r="IR85" s="106"/>
    </row>
    <row r="86" spans="7:252" s="18" customFormat="1" ht="18.5" x14ac:dyDescent="0.45"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 s="12"/>
      <c r="AJ86" s="12"/>
      <c r="AK86" s="12"/>
      <c r="AL86" s="12"/>
      <c r="AM86" s="12"/>
      <c r="AN86" s="12"/>
      <c r="AO86" s="12"/>
      <c r="AP86" s="12"/>
      <c r="AQ86" s="12"/>
      <c r="AR86" s="12"/>
      <c r="AS86" s="12"/>
      <c r="AT86" s="12"/>
      <c r="AU86" s="12"/>
      <c r="AV86" s="12"/>
      <c r="AW86" s="12"/>
      <c r="AX86" s="12"/>
      <c r="AY86" s="12"/>
      <c r="AZ86" s="12"/>
      <c r="BA86" s="12"/>
      <c r="BB86" s="12"/>
      <c r="BC86" s="12"/>
      <c r="BD86" s="12"/>
      <c r="BE86" s="12"/>
      <c r="BF86" s="12"/>
      <c r="BG86" s="12"/>
      <c r="BH86" s="12"/>
      <c r="BI86" s="12"/>
      <c r="BJ86" s="12"/>
      <c r="BK86" s="12"/>
      <c r="BL86" s="12"/>
      <c r="BM86" s="12"/>
      <c r="BN86" s="12"/>
      <c r="BO86" s="12"/>
      <c r="BP86" s="56"/>
      <c r="BQ86" s="56"/>
      <c r="BR86" s="56"/>
      <c r="BS86" s="56"/>
      <c r="BT86" s="56"/>
      <c r="BU86" s="56"/>
      <c r="BV86" s="56"/>
      <c r="BW86" s="56"/>
      <c r="BX86" s="56"/>
      <c r="BY86" s="56"/>
      <c r="BZ86" s="56"/>
      <c r="CA86" s="56"/>
      <c r="CB86" s="56"/>
      <c r="CC86" s="56"/>
      <c r="CD86" s="56"/>
      <c r="CE86" s="56"/>
      <c r="CF86" s="56"/>
      <c r="CG86" s="56"/>
      <c r="CH86" s="56"/>
      <c r="CI86" s="56"/>
      <c r="CJ86" s="56"/>
      <c r="CK86" s="56"/>
      <c r="CL86" s="56"/>
      <c r="CM86" s="56"/>
      <c r="CN86" s="56"/>
      <c r="CO86" s="56"/>
      <c r="CP86" s="56"/>
      <c r="CQ86" s="56"/>
      <c r="CR86" s="56"/>
      <c r="CS86" s="56"/>
      <c r="CT86" s="56"/>
      <c r="CU86" s="56"/>
      <c r="CV86" s="56"/>
      <c r="CW86" s="56"/>
      <c r="CX86" s="56"/>
      <c r="CY86" s="56"/>
      <c r="CZ86" s="56"/>
      <c r="DA86" s="56"/>
      <c r="DB86" s="56"/>
      <c r="DC86" s="56"/>
      <c r="DD86" s="56"/>
      <c r="DE86" s="56"/>
      <c r="DF86" s="56"/>
      <c r="DG86" s="56"/>
      <c r="DH86" s="56"/>
      <c r="DI86" s="56"/>
      <c r="DJ86" s="56"/>
      <c r="DK86" s="56"/>
      <c r="DL86" s="56"/>
      <c r="DM86" s="56"/>
      <c r="DN86" s="56"/>
      <c r="DO86" s="56"/>
      <c r="DP86" s="56"/>
      <c r="DQ86" s="56"/>
      <c r="DR86" s="56"/>
      <c r="DS86" s="56"/>
      <c r="DT86" s="56"/>
      <c r="DU86" s="56"/>
      <c r="DV86" s="56"/>
      <c r="DW86" s="56"/>
      <c r="DX86" s="56"/>
      <c r="DY86" s="56"/>
      <c r="DZ86" s="56"/>
      <c r="EA86" s="56"/>
      <c r="EB86" s="56"/>
      <c r="EC86" s="56"/>
      <c r="ED86" s="56"/>
      <c r="EE86" s="56"/>
      <c r="EF86" s="56"/>
      <c r="EG86" s="56"/>
      <c r="EH86" s="56"/>
      <c r="EI86" s="56"/>
      <c r="EJ86" s="56"/>
      <c r="EK86" s="56"/>
      <c r="EL86" s="56"/>
      <c r="EM86" s="56"/>
      <c r="EN86" s="56"/>
      <c r="EO86" s="56"/>
      <c r="EP86" s="56"/>
      <c r="EQ86" s="56"/>
      <c r="ER86" s="56"/>
      <c r="ES86" s="56"/>
      <c r="ET86" s="56"/>
      <c r="EU86" s="56"/>
      <c r="EV86" s="56"/>
      <c r="EW86" s="56"/>
      <c r="EX86" s="56"/>
      <c r="EY86" s="56"/>
      <c r="EZ86" s="56"/>
      <c r="FA86" s="56"/>
      <c r="FB86" s="56"/>
      <c r="FC86" s="56"/>
      <c r="FD86" s="56"/>
      <c r="FE86" s="56"/>
      <c r="FF86" s="56"/>
      <c r="FG86" s="56"/>
      <c r="FH86" s="56"/>
      <c r="FI86" s="56"/>
      <c r="FJ86" s="56"/>
      <c r="FK86" s="56"/>
      <c r="FL86" s="56"/>
      <c r="FM86" s="56"/>
      <c r="FN86" s="56"/>
      <c r="FO86" s="56"/>
      <c r="FP86" s="56"/>
      <c r="FQ86" s="56"/>
      <c r="FR86" s="56"/>
      <c r="FS86" s="56"/>
      <c r="FT86" s="56"/>
      <c r="FU86" s="56"/>
      <c r="FV86" s="56"/>
      <c r="FW86" s="56"/>
      <c r="FX86" s="56"/>
      <c r="FY86" s="56"/>
      <c r="FZ86" s="56"/>
      <c r="GA86" s="56"/>
      <c r="GB86" s="56"/>
      <c r="GC86" s="56"/>
      <c r="GD86" s="56"/>
      <c r="GE86" s="56"/>
      <c r="GF86" s="56"/>
      <c r="GG86" s="56"/>
      <c r="GH86" s="56"/>
      <c r="GI86" s="56"/>
      <c r="GJ86" s="56"/>
      <c r="GK86" s="56"/>
      <c r="GL86" s="56"/>
      <c r="GM86" s="56"/>
      <c r="GN86" s="56"/>
      <c r="GO86" s="56"/>
      <c r="GP86" s="56"/>
      <c r="GQ86" s="56"/>
      <c r="GR86" s="56"/>
      <c r="GS86" s="56"/>
      <c r="GT86" s="56"/>
      <c r="GU86" s="56"/>
      <c r="GV86" s="56"/>
      <c r="GW86" s="56"/>
      <c r="GX86" s="56"/>
      <c r="GY86" s="56"/>
      <c r="GZ86" s="56"/>
      <c r="HA86" s="56"/>
      <c r="HB86" s="56"/>
      <c r="HC86" s="56"/>
      <c r="HD86" s="56"/>
      <c r="HE86" s="56"/>
      <c r="HF86" s="56"/>
      <c r="HG86" s="56"/>
      <c r="HH86" s="56"/>
      <c r="HI86" s="56"/>
      <c r="HJ86" s="56"/>
      <c r="HK86" s="56"/>
      <c r="HL86" s="56"/>
      <c r="HM86" s="56"/>
      <c r="HN86" s="56"/>
      <c r="HO86" s="56"/>
      <c r="HP86" s="56"/>
      <c r="HQ86" s="56"/>
      <c r="HR86" s="56"/>
      <c r="HS86" s="56"/>
      <c r="HT86" s="56"/>
      <c r="HU86" s="56"/>
      <c r="HV86" s="56"/>
      <c r="HW86" s="56"/>
      <c r="HX86" s="56"/>
      <c r="HY86" s="56"/>
      <c r="HZ86" s="56"/>
      <c r="IA86" s="56"/>
      <c r="IB86" s="56"/>
      <c r="IC86" s="56"/>
      <c r="ID86" s="56"/>
      <c r="IE86" s="56"/>
      <c r="IF86" s="56"/>
      <c r="IG86" s="56"/>
      <c r="IH86" s="56"/>
      <c r="II86" s="56"/>
      <c r="IJ86" s="56"/>
      <c r="IK86" s="56"/>
      <c r="IL86" s="56"/>
      <c r="IM86" s="56"/>
      <c r="IN86" s="56"/>
      <c r="IO86" s="56"/>
      <c r="IP86" s="56"/>
      <c r="IQ86" s="56"/>
      <c r="IR86" s="56"/>
    </row>
    <row r="87" spans="7:252" s="18" customFormat="1" ht="18.5" x14ac:dyDescent="0.45"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 s="12"/>
      <c r="AJ87" s="12"/>
      <c r="AK87" s="12"/>
      <c r="AL87" s="12"/>
      <c r="AM87" s="12"/>
      <c r="AN87" s="12"/>
      <c r="AO87" s="12"/>
      <c r="AP87" s="12"/>
      <c r="AQ87" s="12"/>
      <c r="AR87" s="12"/>
      <c r="AS87" s="12"/>
      <c r="AT87" s="12"/>
      <c r="AU87" s="12"/>
      <c r="AV87" s="12"/>
      <c r="AW87" s="12"/>
      <c r="AX87" s="12"/>
      <c r="AY87" s="12"/>
      <c r="AZ87" s="12"/>
      <c r="BA87" s="12"/>
      <c r="BB87" s="12"/>
      <c r="BC87" s="12"/>
      <c r="BD87" s="12"/>
      <c r="BE87" s="12"/>
      <c r="BF87" s="12"/>
      <c r="BG87" s="12"/>
      <c r="BH87" s="12"/>
      <c r="BI87" s="12"/>
      <c r="BJ87" s="12"/>
      <c r="BK87" s="12"/>
      <c r="BL87" s="12"/>
      <c r="BM87" s="12"/>
      <c r="BN87" s="12"/>
      <c r="BO87" s="12"/>
      <c r="BP87" s="56"/>
      <c r="BQ87" s="56"/>
      <c r="BR87" s="56"/>
      <c r="BS87" s="56"/>
      <c r="BT87" s="56"/>
      <c r="BU87" s="56"/>
      <c r="BV87" s="56"/>
      <c r="BW87" s="56"/>
      <c r="BX87" s="56"/>
      <c r="BY87" s="56"/>
      <c r="BZ87" s="56"/>
      <c r="CA87" s="56"/>
      <c r="CB87" s="56"/>
      <c r="CC87" s="56"/>
      <c r="CD87" s="56"/>
      <c r="CE87" s="56"/>
      <c r="CF87" s="56"/>
      <c r="CG87" s="56"/>
      <c r="CH87" s="56"/>
      <c r="CI87" s="56"/>
      <c r="CJ87" s="56"/>
      <c r="CK87" s="56"/>
      <c r="CL87" s="56"/>
      <c r="CM87" s="56"/>
      <c r="CN87" s="56"/>
      <c r="CO87" s="56"/>
      <c r="CP87" s="56"/>
      <c r="CQ87" s="56"/>
      <c r="CR87" s="56"/>
      <c r="CS87" s="56"/>
      <c r="CT87" s="56"/>
      <c r="CU87" s="56"/>
      <c r="CV87" s="56"/>
      <c r="CW87" s="56"/>
      <c r="CX87" s="56"/>
      <c r="CY87" s="56"/>
      <c r="CZ87" s="56"/>
      <c r="DA87" s="56"/>
      <c r="DB87" s="56"/>
      <c r="DC87" s="56"/>
      <c r="DD87" s="56"/>
      <c r="DE87" s="56"/>
      <c r="DF87" s="56"/>
      <c r="DG87" s="56"/>
      <c r="DH87" s="56"/>
      <c r="DI87" s="56"/>
      <c r="DJ87" s="56"/>
      <c r="DK87" s="56"/>
      <c r="DL87" s="56"/>
      <c r="DM87" s="56"/>
      <c r="DN87" s="56"/>
      <c r="DO87" s="56"/>
      <c r="DP87" s="56"/>
      <c r="DQ87" s="56"/>
      <c r="DR87" s="56"/>
      <c r="DS87" s="56"/>
      <c r="DT87" s="56"/>
      <c r="DU87" s="56"/>
      <c r="DV87" s="56"/>
      <c r="DW87" s="56"/>
      <c r="DX87" s="56"/>
      <c r="DY87" s="56"/>
      <c r="DZ87" s="56"/>
      <c r="EA87" s="56"/>
      <c r="EB87" s="56"/>
      <c r="EC87" s="56"/>
      <c r="ED87" s="56"/>
      <c r="EE87" s="56"/>
      <c r="EF87" s="56"/>
      <c r="EG87" s="56"/>
      <c r="EH87" s="56"/>
      <c r="EI87" s="56"/>
      <c r="EJ87" s="56"/>
      <c r="EK87" s="56"/>
      <c r="EL87" s="56"/>
      <c r="EM87" s="56"/>
      <c r="EN87" s="56"/>
      <c r="EO87" s="56"/>
      <c r="EP87" s="56"/>
      <c r="EQ87" s="56"/>
      <c r="ER87" s="56"/>
      <c r="ES87" s="56"/>
      <c r="ET87" s="56"/>
      <c r="EU87" s="56"/>
      <c r="EV87" s="56"/>
      <c r="EW87" s="56"/>
      <c r="EX87" s="56"/>
      <c r="EY87" s="56"/>
      <c r="EZ87" s="56"/>
      <c r="FA87" s="56"/>
      <c r="FB87" s="56"/>
      <c r="FC87" s="56"/>
      <c r="FD87" s="56"/>
      <c r="FE87" s="56"/>
      <c r="FF87" s="56"/>
      <c r="FG87" s="56"/>
      <c r="FH87" s="56"/>
      <c r="FI87" s="56"/>
      <c r="FJ87" s="56"/>
      <c r="FK87" s="56"/>
      <c r="FL87" s="56"/>
      <c r="FM87" s="56"/>
      <c r="FN87" s="56"/>
      <c r="FO87" s="56"/>
      <c r="FP87" s="56"/>
      <c r="FQ87" s="56"/>
      <c r="FR87" s="56"/>
      <c r="FS87" s="56"/>
      <c r="FT87" s="56"/>
      <c r="FU87" s="56"/>
      <c r="FV87" s="56"/>
      <c r="FW87" s="56"/>
      <c r="FX87" s="56"/>
      <c r="FY87" s="56"/>
      <c r="FZ87" s="56"/>
      <c r="GA87" s="56"/>
      <c r="GB87" s="56"/>
      <c r="GC87" s="56"/>
      <c r="GD87" s="56"/>
      <c r="GE87" s="56"/>
      <c r="GF87" s="56"/>
      <c r="GG87" s="56"/>
      <c r="GH87" s="56"/>
      <c r="GI87" s="56"/>
      <c r="GJ87" s="56"/>
      <c r="GK87" s="56"/>
      <c r="GL87" s="56"/>
      <c r="GM87" s="56"/>
      <c r="GN87" s="56"/>
      <c r="GO87" s="56"/>
      <c r="GP87" s="56"/>
      <c r="GQ87" s="56"/>
      <c r="GR87" s="56"/>
      <c r="GS87" s="56"/>
      <c r="GT87" s="56"/>
      <c r="GU87" s="56"/>
      <c r="GV87" s="56"/>
      <c r="GW87" s="56"/>
      <c r="GX87" s="56"/>
      <c r="GY87" s="56"/>
      <c r="GZ87" s="56"/>
      <c r="HA87" s="56"/>
      <c r="HB87" s="56"/>
      <c r="HC87" s="56"/>
      <c r="HD87" s="56"/>
      <c r="HE87" s="56"/>
      <c r="HF87" s="56"/>
      <c r="HG87" s="56"/>
      <c r="HH87" s="56"/>
      <c r="HI87" s="56"/>
      <c r="HJ87" s="56"/>
      <c r="HK87" s="56"/>
      <c r="HL87" s="56"/>
      <c r="HM87" s="56"/>
      <c r="HN87" s="56"/>
      <c r="HO87" s="56"/>
      <c r="HP87" s="56"/>
      <c r="HQ87" s="56"/>
      <c r="HR87" s="56"/>
      <c r="HS87" s="56"/>
      <c r="HT87" s="56"/>
      <c r="HU87" s="56"/>
      <c r="HV87" s="56"/>
      <c r="HW87" s="56"/>
      <c r="HX87" s="56"/>
      <c r="HY87" s="56"/>
      <c r="HZ87" s="56"/>
      <c r="IA87" s="56"/>
      <c r="IB87" s="56"/>
      <c r="IC87" s="56"/>
      <c r="ID87" s="56"/>
      <c r="IE87" s="56"/>
      <c r="IF87" s="56"/>
      <c r="IG87" s="56"/>
      <c r="IH87" s="56"/>
      <c r="II87" s="56"/>
      <c r="IJ87" s="56"/>
      <c r="IK87" s="56"/>
      <c r="IL87" s="56"/>
      <c r="IM87" s="56"/>
      <c r="IN87" s="56"/>
      <c r="IO87" s="56"/>
      <c r="IP87" s="56"/>
      <c r="IQ87" s="56"/>
      <c r="IR87" s="56"/>
    </row>
    <row r="88" spans="7:252" s="18" customFormat="1" ht="18.5" x14ac:dyDescent="0.45"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 s="12"/>
      <c r="AJ88" s="12"/>
      <c r="AK88" s="12"/>
      <c r="AL88" s="12"/>
      <c r="AM88" s="12"/>
      <c r="AN88" s="12"/>
      <c r="AO88" s="12"/>
      <c r="AP88" s="12"/>
      <c r="AQ88" s="12"/>
      <c r="AR88" s="12"/>
      <c r="AS88" s="12"/>
      <c r="AT88" s="12"/>
      <c r="AU88" s="12"/>
      <c r="AV88" s="12"/>
      <c r="AW88" s="12"/>
      <c r="AX88" s="12"/>
      <c r="AY88" s="12"/>
      <c r="AZ88" s="12"/>
      <c r="BA88" s="12"/>
      <c r="BB88" s="12"/>
      <c r="BC88" s="12"/>
      <c r="BD88" s="12"/>
      <c r="BE88" s="12"/>
      <c r="BF88" s="12"/>
      <c r="BG88" s="12"/>
      <c r="BH88" s="12"/>
      <c r="BI88" s="12"/>
      <c r="BJ88" s="12"/>
      <c r="BK88" s="12"/>
      <c r="BL88" s="12"/>
      <c r="BM88" s="12"/>
      <c r="BN88" s="12"/>
      <c r="BO88" s="12"/>
      <c r="BP88" s="56"/>
      <c r="BQ88" s="56"/>
      <c r="BR88" s="56"/>
      <c r="BS88" s="56"/>
      <c r="BT88" s="56"/>
      <c r="BU88" s="56"/>
      <c r="BV88" s="56"/>
      <c r="BW88" s="56"/>
      <c r="BX88" s="56"/>
      <c r="BY88" s="56"/>
      <c r="BZ88" s="56"/>
      <c r="CA88" s="56"/>
      <c r="CB88" s="56"/>
      <c r="CC88" s="56"/>
      <c r="CD88" s="56"/>
      <c r="CE88" s="56"/>
      <c r="CF88" s="56"/>
      <c r="CG88" s="56"/>
      <c r="CH88" s="56"/>
      <c r="CI88" s="56"/>
      <c r="CJ88" s="56"/>
      <c r="CK88" s="56"/>
      <c r="CL88" s="56"/>
      <c r="CM88" s="56"/>
      <c r="CN88" s="56"/>
      <c r="CO88" s="56"/>
      <c r="CP88" s="56"/>
      <c r="CQ88" s="56"/>
      <c r="CR88" s="56"/>
      <c r="CS88" s="56"/>
      <c r="CT88" s="56"/>
      <c r="CU88" s="56"/>
      <c r="CV88" s="56"/>
      <c r="CW88" s="56"/>
      <c r="CX88" s="56"/>
      <c r="CY88" s="56"/>
      <c r="CZ88" s="56"/>
      <c r="DA88" s="56"/>
      <c r="DB88" s="56"/>
      <c r="DC88" s="56"/>
      <c r="DD88" s="56"/>
      <c r="DE88" s="56"/>
      <c r="DF88" s="56"/>
      <c r="DG88" s="56"/>
      <c r="DH88" s="56"/>
      <c r="DI88" s="56"/>
      <c r="DJ88" s="56"/>
      <c r="DK88" s="56"/>
      <c r="DL88" s="56"/>
      <c r="DM88" s="56"/>
      <c r="DN88" s="56"/>
      <c r="DO88" s="56"/>
      <c r="DP88" s="56"/>
      <c r="DQ88" s="56"/>
      <c r="DR88" s="56"/>
      <c r="DS88" s="56"/>
      <c r="DT88" s="56"/>
      <c r="DU88" s="56"/>
      <c r="DV88" s="56"/>
      <c r="DW88" s="56"/>
      <c r="DX88" s="56"/>
      <c r="DY88" s="56"/>
      <c r="DZ88" s="56"/>
      <c r="EA88" s="56"/>
      <c r="EB88" s="56"/>
      <c r="EC88" s="56"/>
      <c r="ED88" s="56"/>
      <c r="EE88" s="56"/>
      <c r="EF88" s="56"/>
      <c r="EG88" s="56"/>
      <c r="EH88" s="56"/>
      <c r="EI88" s="56"/>
      <c r="EJ88" s="56"/>
      <c r="EK88" s="56"/>
      <c r="EL88" s="56"/>
      <c r="EM88" s="56"/>
      <c r="EN88" s="56"/>
      <c r="EO88" s="56"/>
      <c r="EP88" s="56"/>
      <c r="EQ88" s="56"/>
      <c r="ER88" s="56"/>
      <c r="ES88" s="56"/>
      <c r="ET88" s="56"/>
      <c r="EU88" s="56"/>
      <c r="EV88" s="56"/>
      <c r="EW88" s="56"/>
      <c r="EX88" s="56"/>
      <c r="EY88" s="56"/>
      <c r="EZ88" s="56"/>
      <c r="FA88" s="56"/>
      <c r="FB88" s="56"/>
      <c r="FC88" s="56"/>
      <c r="FD88" s="56"/>
      <c r="FE88" s="56"/>
      <c r="FF88" s="56"/>
      <c r="FG88" s="56"/>
      <c r="FH88" s="56"/>
      <c r="FI88" s="56"/>
      <c r="FJ88" s="56"/>
      <c r="FK88" s="56"/>
      <c r="FL88" s="56"/>
      <c r="FM88" s="56"/>
      <c r="FN88" s="56"/>
      <c r="FO88" s="56"/>
      <c r="FP88" s="56"/>
      <c r="FQ88" s="56"/>
      <c r="FR88" s="56"/>
      <c r="FS88" s="56"/>
      <c r="FT88" s="56"/>
      <c r="FU88" s="56"/>
      <c r="FV88" s="56"/>
      <c r="FW88" s="56"/>
      <c r="FX88" s="56"/>
      <c r="FY88" s="56"/>
      <c r="FZ88" s="56"/>
      <c r="GA88" s="56"/>
      <c r="GB88" s="56"/>
      <c r="GC88" s="56"/>
      <c r="GD88" s="56"/>
      <c r="GE88" s="56"/>
      <c r="GF88" s="56"/>
      <c r="GG88" s="56"/>
      <c r="GH88" s="56"/>
      <c r="GI88" s="56"/>
      <c r="GJ88" s="56"/>
      <c r="GK88" s="56"/>
      <c r="GL88" s="56"/>
      <c r="GM88" s="56"/>
      <c r="GN88" s="56"/>
      <c r="GO88" s="56"/>
      <c r="GP88" s="56"/>
      <c r="GQ88" s="56"/>
      <c r="GR88" s="56"/>
      <c r="GS88" s="56"/>
      <c r="GT88" s="56"/>
      <c r="GU88" s="56"/>
      <c r="GV88" s="56"/>
      <c r="GW88" s="56"/>
      <c r="GX88" s="56"/>
      <c r="GY88" s="56"/>
      <c r="GZ88" s="56"/>
      <c r="HA88" s="56"/>
      <c r="HB88" s="56"/>
      <c r="HC88" s="56"/>
      <c r="HD88" s="56"/>
      <c r="HE88" s="56"/>
      <c r="HF88" s="56"/>
      <c r="HG88" s="56"/>
      <c r="HH88" s="56"/>
      <c r="HI88" s="56"/>
      <c r="HJ88" s="56"/>
      <c r="HK88" s="56"/>
      <c r="HL88" s="56"/>
      <c r="HM88" s="56"/>
      <c r="HN88" s="56"/>
      <c r="HO88" s="56"/>
      <c r="HP88" s="56"/>
      <c r="HQ88" s="56"/>
      <c r="HR88" s="56"/>
      <c r="HS88" s="56"/>
      <c r="HT88" s="56"/>
      <c r="HU88" s="56"/>
      <c r="HV88" s="56"/>
      <c r="HW88" s="56"/>
      <c r="HX88" s="56"/>
      <c r="HY88" s="56"/>
      <c r="HZ88" s="56"/>
      <c r="IA88" s="56"/>
      <c r="IB88" s="56"/>
      <c r="IC88" s="56"/>
      <c r="ID88" s="56"/>
      <c r="IE88" s="56"/>
      <c r="IF88" s="56"/>
      <c r="IG88" s="56"/>
      <c r="IH88" s="56"/>
      <c r="II88" s="56"/>
      <c r="IJ88" s="56"/>
      <c r="IK88" s="56"/>
      <c r="IL88" s="56"/>
      <c r="IM88" s="56"/>
      <c r="IN88" s="56"/>
      <c r="IO88" s="56"/>
      <c r="IP88" s="56"/>
      <c r="IQ88" s="56"/>
      <c r="IR88" s="56"/>
    </row>
    <row r="89" spans="7:252" s="18" customFormat="1" ht="18.5" x14ac:dyDescent="0.45"/>
    <row r="90" spans="7:252" s="18" customFormat="1" ht="18.5" x14ac:dyDescent="0.45"/>
    <row r="91" spans="7:252" s="18" customFormat="1" ht="18.5" x14ac:dyDescent="0.45"/>
    <row r="92" spans="7:252" s="2" customFormat="1" ht="18.5" x14ac:dyDescent="0.45"/>
    <row r="93" spans="7:252" s="2" customFormat="1" ht="18.5" x14ac:dyDescent="0.45"/>
    <row r="94" spans="7:252" s="2" customFormat="1" ht="18.5" x14ac:dyDescent="0.45"/>
    <row r="95" spans="7:252" s="2" customFormat="1" ht="18.5" x14ac:dyDescent="0.45"/>
    <row r="96" spans="7:252" s="2" customFormat="1" ht="18.5" x14ac:dyDescent="0.45"/>
    <row r="97" s="2" customFormat="1" ht="18.5" x14ac:dyDescent="0.45"/>
    <row r="98" s="2" customFormat="1" ht="18.5" x14ac:dyDescent="0.45"/>
  </sheetData>
  <pageMargins left="0.7" right="0.7" top="0.75" bottom="0.75" header="0.3" footer="0.3"/>
  <pageSetup paperSize="9" orientation="portrait" r:id="rId1"/>
  <headerFooter>
    <oddHeader>&amp;C&amp;"Calibri"&amp;10&amp;K000000 [STAFF IN-CONFIDENCE]&amp;1#_x000D_</oddHeader>
    <oddFooter>&amp;C_x000D_&amp;1#&amp;"Calibri"&amp;10&amp;K000000 [STAFF IN-CONFIDENCE]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833488-EB49-47AC-999B-11E938C20304}">
  <sheetPr codeName="Sheet7"/>
  <dimension ref="A1:AT79"/>
  <sheetViews>
    <sheetView showGridLines="0" zoomScale="40" zoomScaleNormal="40" workbookViewId="0">
      <pane xSplit="4" topLeftCell="E1" activePane="topRight" state="frozen"/>
      <selection pane="topRight" activeCell="D2" sqref="D2"/>
    </sheetView>
  </sheetViews>
  <sheetFormatPr defaultColWidth="9.1796875" defaultRowHeight="14.5" x14ac:dyDescent="0.35"/>
  <cols>
    <col min="1" max="1" width="15" style="1" customWidth="1"/>
    <col min="2" max="2" width="25" style="1" customWidth="1"/>
    <col min="3" max="4" width="9.1796875" style="1"/>
    <col min="5" max="5" width="50.81640625" style="1" customWidth="1"/>
    <col min="6" max="8" width="18.1796875" style="1" customWidth="1"/>
    <col min="9" max="10" width="17.1796875" style="1" customWidth="1"/>
    <col min="11" max="11" width="16.54296875" style="1" customWidth="1"/>
    <col min="12" max="12" width="14.54296875" style="1" customWidth="1"/>
    <col min="13" max="13" width="14.81640625" style="1" customWidth="1"/>
    <col min="14" max="14" width="14.54296875" style="1" customWidth="1"/>
    <col min="15" max="15" width="15.1796875" style="1" customWidth="1"/>
    <col min="16" max="16" width="14.1796875" style="1" customWidth="1"/>
    <col min="17" max="39" width="13" style="1" bestFit="1" customWidth="1"/>
    <col min="40" max="41" width="12.54296875" style="1" bestFit="1" customWidth="1"/>
    <col min="42" max="42" width="12.1796875" style="1" bestFit="1" customWidth="1"/>
    <col min="43" max="43" width="13" style="1" bestFit="1" customWidth="1"/>
    <col min="44" max="46" width="12.54296875" style="1" bestFit="1" customWidth="1"/>
    <col min="47" max="47" width="13" style="1" bestFit="1" customWidth="1"/>
    <col min="48" max="49" width="12.1796875" style="1" bestFit="1" customWidth="1"/>
    <col min="50" max="53" width="12.54296875" style="1" bestFit="1" customWidth="1"/>
    <col min="54" max="55" width="13" style="1" bestFit="1" customWidth="1"/>
    <col min="56" max="57" width="12.54296875" style="1" bestFit="1" customWidth="1"/>
    <col min="58" max="58" width="13" style="1" bestFit="1" customWidth="1"/>
    <col min="59" max="59" width="12.54296875" style="1" bestFit="1" customWidth="1"/>
    <col min="60" max="60" width="13" style="1" bestFit="1" customWidth="1"/>
    <col min="61" max="62" width="12.54296875" style="1" bestFit="1" customWidth="1"/>
    <col min="63" max="64" width="13" style="1" bestFit="1" customWidth="1"/>
    <col min="65" max="65" width="12.54296875" style="1" bestFit="1" customWidth="1"/>
    <col min="66" max="67" width="13" style="1" bestFit="1" customWidth="1"/>
    <col min="68" max="69" width="12.54296875" style="1" bestFit="1" customWidth="1"/>
    <col min="70" max="16384" width="9.1796875" style="1"/>
  </cols>
  <sheetData>
    <row r="1" spans="1:26" s="6" customFormat="1" ht="18.5" x14ac:dyDescent="0.45">
      <c r="A1" s="110" t="s">
        <v>539</v>
      </c>
    </row>
    <row r="2" spans="1:26" s="2" customFormat="1" ht="18.5" x14ac:dyDescent="0.45"/>
    <row r="3" spans="1:26" s="4" customFormat="1" x14ac:dyDescent="0.35">
      <c r="A3" s="3" t="s">
        <v>47</v>
      </c>
      <c r="B3" s="4" t="s">
        <v>48</v>
      </c>
    </row>
    <row r="4" spans="1:26" s="18" customFormat="1" ht="18.5" x14ac:dyDescent="0.45">
      <c r="A4" s="168"/>
    </row>
    <row r="5" spans="1:26" s="18" customFormat="1" ht="18.5" x14ac:dyDescent="0.45"/>
    <row r="6" spans="1:26" s="18" customFormat="1" ht="18.5" x14ac:dyDescent="0.45"/>
    <row r="7" spans="1:26" s="18" customFormat="1" ht="18.5" x14ac:dyDescent="0.45">
      <c r="E7" s="46" t="s">
        <v>241</v>
      </c>
    </row>
    <row r="8" spans="1:26" s="18" customFormat="1" ht="18.5" x14ac:dyDescent="0.45">
      <c r="F8" s="54">
        <v>2010</v>
      </c>
      <c r="G8" s="54">
        <v>2011</v>
      </c>
      <c r="H8" s="54">
        <v>2012</v>
      </c>
      <c r="I8" s="54">
        <v>2013</v>
      </c>
      <c r="J8" s="54">
        <v>2014</v>
      </c>
      <c r="K8" s="54">
        <v>2015</v>
      </c>
      <c r="L8" s="54">
        <v>2016</v>
      </c>
      <c r="M8" s="54">
        <v>2017</v>
      </c>
      <c r="N8" s="54">
        <v>2018</v>
      </c>
      <c r="O8" s="54">
        <v>2019</v>
      </c>
      <c r="P8" s="54">
        <v>2020</v>
      </c>
      <c r="Q8" s="54">
        <v>2021</v>
      </c>
      <c r="R8" s="54">
        <v>2022</v>
      </c>
      <c r="S8" s="54">
        <v>2023</v>
      </c>
      <c r="T8" s="54">
        <v>2024</v>
      </c>
      <c r="U8" s="54">
        <v>2025</v>
      </c>
      <c r="V8" s="54">
        <v>2026</v>
      </c>
      <c r="W8" s="54">
        <v>2027</v>
      </c>
      <c r="X8" s="54">
        <v>2028</v>
      </c>
      <c r="Y8" s="54">
        <v>2029</v>
      </c>
      <c r="Z8" s="54">
        <v>2030</v>
      </c>
    </row>
    <row r="9" spans="1:26" s="18" customFormat="1" ht="18.5" x14ac:dyDescent="0.45">
      <c r="E9" s="12" t="s">
        <v>215</v>
      </c>
      <c r="F9" s="44">
        <v>1.2042910853671112</v>
      </c>
      <c r="G9" s="44">
        <v>1.2166705621030836</v>
      </c>
      <c r="H9" s="44">
        <v>1.2491161832313957</v>
      </c>
      <c r="I9" s="44">
        <v>1.249799553981696</v>
      </c>
      <c r="J9" s="44">
        <v>1.258408036618504</v>
      </c>
      <c r="K9" s="44">
        <v>1.2455898669964487</v>
      </c>
      <c r="L9" s="44">
        <v>1.2305543868770858</v>
      </c>
      <c r="M9" s="44">
        <v>1.2338254779375835</v>
      </c>
      <c r="N9" s="44">
        <v>1.2391646720090908</v>
      </c>
      <c r="O9" s="44">
        <v>1.246136950759855</v>
      </c>
      <c r="P9" s="44">
        <v>1.2420544746816664</v>
      </c>
      <c r="Q9" s="44">
        <v>1.2429350623094357</v>
      </c>
      <c r="R9" s="44">
        <v>1.2137419312004629</v>
      </c>
      <c r="S9" s="44">
        <v>1.1910809263681441</v>
      </c>
      <c r="T9" s="44">
        <v>1.1863772762898381</v>
      </c>
      <c r="U9" s="44"/>
      <c r="V9" s="44"/>
      <c r="W9" s="44"/>
      <c r="X9" s="44"/>
      <c r="Y9" s="44"/>
      <c r="Z9" s="44"/>
    </row>
    <row r="10" spans="1:26" s="18" customFormat="1" ht="18.5" x14ac:dyDescent="0.45">
      <c r="E10" s="12" t="s">
        <v>505</v>
      </c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>
        <v>1.1889273311659709</v>
      </c>
      <c r="T10" s="44">
        <v>1.1678848847796814</v>
      </c>
      <c r="U10" s="44">
        <v>1.1553429349668403</v>
      </c>
      <c r="V10" s="44">
        <v>1.1483659268462711</v>
      </c>
      <c r="W10" s="44">
        <v>1.1428768433574057</v>
      </c>
      <c r="X10" s="44">
        <v>1.1428678044241352</v>
      </c>
      <c r="Y10" s="44">
        <v>1.1384710870581363</v>
      </c>
      <c r="Z10" s="44">
        <v>1.1324590977302502</v>
      </c>
    </row>
    <row r="11" spans="1:26" s="18" customFormat="1" ht="18.5" x14ac:dyDescent="0.45">
      <c r="E11" s="12" t="s">
        <v>506</v>
      </c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>
        <v>1.1946343093585825</v>
      </c>
      <c r="T11" s="44">
        <v>1.1857298517552115</v>
      </c>
      <c r="U11" s="44">
        <v>1.1857181661962062</v>
      </c>
      <c r="V11" s="44">
        <v>1.1858073301164318</v>
      </c>
      <c r="W11" s="44">
        <v>1.1819854382595805</v>
      </c>
      <c r="X11" s="44">
        <v>1.1819350741955603</v>
      </c>
      <c r="Y11" s="44">
        <v>1.1704426547175328</v>
      </c>
      <c r="Z11" s="44">
        <v>1.1600368940718275</v>
      </c>
    </row>
    <row r="12" spans="1:26" s="18" customFormat="1" ht="18.5" x14ac:dyDescent="0.45">
      <c r="E12" s="12" t="s">
        <v>507</v>
      </c>
      <c r="F12" s="44">
        <v>1.1104429301438252</v>
      </c>
      <c r="G12" s="44">
        <v>1.1104429301438252</v>
      </c>
      <c r="H12" s="44">
        <v>1.1104429301438252</v>
      </c>
      <c r="I12" s="44">
        <v>1.1104429301438252</v>
      </c>
      <c r="J12" s="44">
        <v>1.1104429301438252</v>
      </c>
      <c r="K12" s="44">
        <v>1.1104429301438252</v>
      </c>
      <c r="L12" s="44">
        <v>1.1104429301438252</v>
      </c>
      <c r="M12" s="44">
        <v>1.1104429301438252</v>
      </c>
      <c r="N12" s="44">
        <v>1.1104429301438252</v>
      </c>
      <c r="O12" s="44">
        <v>1.1104429301438252</v>
      </c>
      <c r="P12" s="44">
        <v>1.1104429301438252</v>
      </c>
      <c r="Q12" s="44">
        <v>1.1104429301438252</v>
      </c>
      <c r="R12" s="44">
        <v>1.1104429301438252</v>
      </c>
      <c r="S12" s="44">
        <v>1.1104429301438252</v>
      </c>
      <c r="T12" s="44">
        <v>1.1104429301438252</v>
      </c>
      <c r="U12" s="44">
        <v>1.1104429301438252</v>
      </c>
      <c r="V12" s="44">
        <v>1.1104429301438252</v>
      </c>
      <c r="W12" s="44">
        <v>1.1104429301438252</v>
      </c>
      <c r="X12" s="44">
        <v>1.1104429301438252</v>
      </c>
      <c r="Y12" s="44">
        <v>1.1104429301438252</v>
      </c>
      <c r="Z12" s="44">
        <v>1.1104429301438252</v>
      </c>
    </row>
    <row r="13" spans="1:26" s="18" customFormat="1" ht="18.5" x14ac:dyDescent="0.45"/>
    <row r="14" spans="1:26" s="18" customFormat="1" ht="18.5" x14ac:dyDescent="0.45"/>
    <row r="15" spans="1:26" s="18" customFormat="1" ht="18.5" x14ac:dyDescent="0.45"/>
    <row r="16" spans="1:26" s="18" customFormat="1" ht="18.5" x14ac:dyDescent="0.45"/>
    <row r="17" spans="1:46" s="18" customFormat="1" ht="18.5" x14ac:dyDescent="0.45"/>
    <row r="18" spans="1:46" s="18" customFormat="1" ht="18.5" x14ac:dyDescent="0.45"/>
    <row r="19" spans="1:46" s="4" customFormat="1" x14ac:dyDescent="0.35">
      <c r="A19" s="3" t="s">
        <v>49</v>
      </c>
      <c r="B19" s="4" t="s">
        <v>242</v>
      </c>
    </row>
    <row r="20" spans="1:46" s="18" customFormat="1" ht="18.5" x14ac:dyDescent="0.45">
      <c r="A20" s="168"/>
    </row>
    <row r="21" spans="1:46" s="18" customFormat="1" ht="18.5" x14ac:dyDescent="0.45"/>
    <row r="22" spans="1:46" s="18" customFormat="1" ht="18.5" x14ac:dyDescent="0.45">
      <c r="E22" s="46" t="s">
        <v>243</v>
      </c>
    </row>
    <row r="23" spans="1:46" s="12" customFormat="1" ht="18.5" x14ac:dyDescent="0.45">
      <c r="E23" s="18"/>
      <c r="F23" s="54">
        <v>2010</v>
      </c>
      <c r="G23" s="54">
        <v>2011</v>
      </c>
      <c r="H23" s="54">
        <v>2012</v>
      </c>
      <c r="I23" s="54">
        <v>2013</v>
      </c>
      <c r="J23" s="54">
        <v>2014</v>
      </c>
      <c r="K23" s="54">
        <v>2015</v>
      </c>
      <c r="L23" s="54">
        <v>2016</v>
      </c>
      <c r="M23" s="54">
        <v>2017</v>
      </c>
      <c r="N23" s="54">
        <v>2018</v>
      </c>
      <c r="O23" s="54">
        <v>2019</v>
      </c>
      <c r="P23" s="54">
        <v>2020</v>
      </c>
      <c r="Q23" s="54">
        <v>2021</v>
      </c>
      <c r="R23" s="54">
        <v>2022</v>
      </c>
      <c r="S23" s="54">
        <v>2023</v>
      </c>
      <c r="T23" s="54">
        <v>2024</v>
      </c>
      <c r="U23" s="54">
        <v>2025</v>
      </c>
      <c r="V23" s="54">
        <v>2026</v>
      </c>
      <c r="W23" s="54">
        <v>2027</v>
      </c>
      <c r="X23" s="54">
        <v>2028</v>
      </c>
      <c r="Y23" s="54">
        <v>2029</v>
      </c>
      <c r="Z23" s="54">
        <v>2030</v>
      </c>
      <c r="AA23" s="54"/>
      <c r="AB23" s="54"/>
      <c r="AC23" s="54"/>
      <c r="AD23" s="54"/>
      <c r="AE23" s="54"/>
      <c r="AF23" s="54"/>
      <c r="AG23" s="54"/>
      <c r="AH23" s="54"/>
      <c r="AI23" s="54"/>
      <c r="AJ23" s="54"/>
      <c r="AK23" s="54"/>
      <c r="AL23" s="54"/>
      <c r="AM23" s="54"/>
      <c r="AN23" s="54"/>
      <c r="AO23" s="54"/>
      <c r="AP23" s="54"/>
      <c r="AQ23" s="54"/>
      <c r="AR23" s="54"/>
      <c r="AS23" s="54"/>
      <c r="AT23" s="54"/>
    </row>
    <row r="24" spans="1:46" s="12" customFormat="1" x14ac:dyDescent="0.35">
      <c r="E24" s="12" t="s">
        <v>215</v>
      </c>
      <c r="F24" s="44">
        <v>5.9154499999999981</v>
      </c>
      <c r="G24" s="44">
        <v>6.1744999999999983</v>
      </c>
      <c r="H24" s="44">
        <v>6.4456799999999994</v>
      </c>
      <c r="I24" s="44">
        <v>6.4835999999999983</v>
      </c>
      <c r="J24" s="44">
        <v>6.6983300000000003</v>
      </c>
      <c r="K24" s="44">
        <v>6.4855399999999994</v>
      </c>
      <c r="L24" s="44">
        <v>6.6187999999999994</v>
      </c>
      <c r="M24" s="44">
        <v>6.5223499999999994</v>
      </c>
      <c r="N24" s="44">
        <v>6.3859299999999983</v>
      </c>
      <c r="O24" s="44">
        <v>6.3613999999999988</v>
      </c>
      <c r="P24" s="44">
        <v>6.200219999999999</v>
      </c>
      <c r="Q24" s="44">
        <v>6.1854399999999998</v>
      </c>
      <c r="R24" s="44">
        <v>5.9300300000000004</v>
      </c>
      <c r="S24" s="44">
        <v>5.8846299999999996</v>
      </c>
      <c r="T24" s="44">
        <v>5.8369999999999997</v>
      </c>
      <c r="U24" s="44"/>
      <c r="V24" s="44"/>
      <c r="W24" s="44"/>
      <c r="X24" s="44"/>
      <c r="Y24" s="44"/>
      <c r="Z24" s="44"/>
    </row>
    <row r="25" spans="1:46" s="12" customFormat="1" x14ac:dyDescent="0.35">
      <c r="E25" s="12" t="s">
        <v>505</v>
      </c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107">
        <v>5.9300329999999999</v>
      </c>
      <c r="S25" s="107">
        <v>5.8846270000000001</v>
      </c>
      <c r="T25" s="107">
        <v>5.8610884919999986</v>
      </c>
      <c r="U25" s="107">
        <v>5.8141997840639998</v>
      </c>
      <c r="V25" s="107">
        <v>5.7676861857914865</v>
      </c>
      <c r="W25" s="107">
        <v>5.7388477548625279</v>
      </c>
      <c r="X25" s="107">
        <v>5.738847754862471</v>
      </c>
      <c r="Y25" s="107">
        <v>5.714999649099374</v>
      </c>
      <c r="Z25" s="107">
        <v>5.7009223772945266</v>
      </c>
      <c r="AA25" s="107"/>
      <c r="AB25" s="107"/>
      <c r="AC25" s="107"/>
      <c r="AD25" s="107"/>
      <c r="AE25" s="107"/>
      <c r="AF25" s="107"/>
      <c r="AG25" s="107"/>
      <c r="AH25" s="107"/>
      <c r="AI25" s="107"/>
      <c r="AJ25" s="107"/>
      <c r="AK25" s="107"/>
      <c r="AL25" s="107"/>
      <c r="AM25" s="107"/>
      <c r="AN25" s="107"/>
      <c r="AO25" s="107"/>
      <c r="AP25" s="107"/>
      <c r="AQ25" s="107"/>
      <c r="AR25" s="107"/>
      <c r="AS25" s="107"/>
      <c r="AT25" s="107"/>
    </row>
    <row r="26" spans="1:46" s="12" customFormat="1" x14ac:dyDescent="0.35">
      <c r="E26" s="12" t="s">
        <v>506</v>
      </c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107"/>
      <c r="S26" s="107">
        <v>5.8846270000000001</v>
      </c>
      <c r="T26" s="107">
        <v>5.8846270000000001</v>
      </c>
      <c r="U26" s="107">
        <v>5.8906442085107402</v>
      </c>
      <c r="V26" s="107">
        <v>5.8885219312261494</v>
      </c>
      <c r="W26" s="107">
        <v>5.8837501841158568</v>
      </c>
      <c r="X26" s="107">
        <v>5.9109322692199697</v>
      </c>
      <c r="Y26" s="107">
        <v>5.9082553813736931</v>
      </c>
      <c r="Z26" s="107">
        <v>5.9082553813736931</v>
      </c>
      <c r="AA26" s="107"/>
      <c r="AB26" s="107"/>
      <c r="AC26" s="107"/>
      <c r="AD26" s="107"/>
      <c r="AE26" s="107"/>
      <c r="AF26" s="107"/>
      <c r="AG26" s="107"/>
      <c r="AH26" s="107"/>
      <c r="AI26" s="107"/>
      <c r="AJ26" s="107"/>
      <c r="AK26" s="107"/>
      <c r="AL26" s="107"/>
      <c r="AM26" s="107"/>
      <c r="AN26" s="107"/>
      <c r="AO26" s="107"/>
      <c r="AP26" s="107"/>
      <c r="AQ26" s="107"/>
      <c r="AR26" s="107"/>
      <c r="AS26" s="107"/>
      <c r="AT26" s="107"/>
    </row>
    <row r="27" spans="1:46" s="12" customFormat="1" x14ac:dyDescent="0.35"/>
    <row r="28" spans="1:46" s="12" customFormat="1" x14ac:dyDescent="0.35"/>
    <row r="29" spans="1:46" s="12" customFormat="1" x14ac:dyDescent="0.35"/>
    <row r="30" spans="1:46" s="12" customFormat="1" x14ac:dyDescent="0.35"/>
    <row r="31" spans="1:46" s="12" customFormat="1" x14ac:dyDescent="0.35"/>
    <row r="32" spans="1:46" s="12" customFormat="1" x14ac:dyDescent="0.35"/>
    <row r="33" spans="1:46" s="12" customFormat="1" x14ac:dyDescent="0.35"/>
    <row r="34" spans="1:46" s="12" customFormat="1" x14ac:dyDescent="0.35"/>
    <row r="35" spans="1:46" s="12" customFormat="1" x14ac:dyDescent="0.35"/>
    <row r="36" spans="1:46" s="12" customFormat="1" x14ac:dyDescent="0.35"/>
    <row r="37" spans="1:46" s="4" customFormat="1" x14ac:dyDescent="0.35">
      <c r="A37" s="3" t="s">
        <v>50</v>
      </c>
      <c r="B37" s="4" t="s">
        <v>51</v>
      </c>
    </row>
    <row r="38" spans="1:46" s="12" customFormat="1" x14ac:dyDescent="0.35">
      <c r="A38" s="168"/>
    </row>
    <row r="39" spans="1:46" s="12" customFormat="1" x14ac:dyDescent="0.35"/>
    <row r="40" spans="1:46" s="12" customFormat="1" x14ac:dyDescent="0.35"/>
    <row r="41" spans="1:46" s="12" customFormat="1" x14ac:dyDescent="0.35"/>
    <row r="42" spans="1:46" s="12" customFormat="1" ht="18.5" x14ac:dyDescent="0.45">
      <c r="E42" s="46" t="s">
        <v>245</v>
      </c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</row>
    <row r="43" spans="1:46" s="12" customFormat="1" ht="18.5" x14ac:dyDescent="0.45">
      <c r="E43" s="18"/>
      <c r="F43" s="54">
        <v>2010</v>
      </c>
      <c r="G43" s="54">
        <v>2011</v>
      </c>
      <c r="H43" s="54">
        <v>2012</v>
      </c>
      <c r="I43" s="54">
        <v>2013</v>
      </c>
      <c r="J43" s="54">
        <v>2014</v>
      </c>
      <c r="K43" s="54">
        <v>2015</v>
      </c>
      <c r="L43" s="54">
        <v>2016</v>
      </c>
      <c r="M43" s="54">
        <v>2017</v>
      </c>
      <c r="N43" s="54">
        <v>2018</v>
      </c>
      <c r="O43" s="54">
        <v>2019</v>
      </c>
      <c r="P43" s="54">
        <v>2020</v>
      </c>
      <c r="Q43" s="54">
        <v>2021</v>
      </c>
      <c r="R43" s="54">
        <v>2022</v>
      </c>
      <c r="S43" s="54">
        <v>2023</v>
      </c>
      <c r="T43" s="54">
        <v>2024</v>
      </c>
      <c r="U43" s="54">
        <v>2025</v>
      </c>
      <c r="V43" s="54">
        <v>2026</v>
      </c>
      <c r="W43" s="54">
        <v>2027</v>
      </c>
      <c r="X43" s="54">
        <v>2028</v>
      </c>
      <c r="Y43" s="54">
        <v>2029</v>
      </c>
      <c r="Z43" s="54">
        <v>2030</v>
      </c>
      <c r="AA43" s="54"/>
      <c r="AB43" s="54"/>
      <c r="AC43" s="54"/>
      <c r="AD43" s="54"/>
      <c r="AE43" s="54"/>
    </row>
    <row r="44" spans="1:46" s="12" customFormat="1" x14ac:dyDescent="0.35">
      <c r="E44" s="12" t="s">
        <v>215</v>
      </c>
      <c r="F44" s="44">
        <v>52.305210000000002</v>
      </c>
      <c r="G44" s="44">
        <v>50.36437999999999</v>
      </c>
      <c r="H44" s="44">
        <v>49.93477</v>
      </c>
      <c r="I44" s="44">
        <v>49.279360000000004</v>
      </c>
      <c r="J44" s="44">
        <v>48.152700000000003</v>
      </c>
      <c r="K44" s="44">
        <v>46.85698</v>
      </c>
      <c r="L44" s="44">
        <v>45.248919999999998</v>
      </c>
      <c r="M44" s="44">
        <v>45.606989999999996</v>
      </c>
      <c r="N44" s="44">
        <v>45.902050000000003</v>
      </c>
      <c r="O44" s="44">
        <v>45.671920000000007</v>
      </c>
      <c r="P44" s="44">
        <v>45.44178999999999</v>
      </c>
      <c r="Q44" s="44">
        <v>45.556940000000004</v>
      </c>
      <c r="R44" s="44">
        <v>44.238477000000003</v>
      </c>
      <c r="S44" s="44">
        <v>42.629437000000003</v>
      </c>
      <c r="T44" s="44">
        <v>41.980215999999999</v>
      </c>
      <c r="U44" s="44"/>
      <c r="V44" s="44"/>
      <c r="W44" s="44"/>
      <c r="X44" s="44"/>
      <c r="Y44" s="44"/>
      <c r="Z44" s="44"/>
    </row>
    <row r="45" spans="1:46" s="12" customFormat="1" x14ac:dyDescent="0.35">
      <c r="E45" s="12" t="s">
        <v>505</v>
      </c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108">
        <v>42.629437000000003</v>
      </c>
      <c r="T45" s="108">
        <v>41.06</v>
      </c>
      <c r="U45" s="108">
        <v>41.503649389028922</v>
      </c>
      <c r="V45" s="108">
        <v>41.191451444262057</v>
      </c>
      <c r="W45" s="108">
        <v>40.694129538805029</v>
      </c>
      <c r="X45" s="108">
        <v>40.292199420101007</v>
      </c>
      <c r="Y45" s="109">
        <v>40.117662433682234</v>
      </c>
      <c r="Z45" s="109">
        <v>39.910700708049461</v>
      </c>
      <c r="AA45" s="109"/>
      <c r="AB45" s="109"/>
      <c r="AC45" s="109"/>
      <c r="AD45" s="109"/>
      <c r="AE45" s="109"/>
      <c r="AF45" s="109"/>
      <c r="AG45" s="109"/>
      <c r="AH45" s="109"/>
      <c r="AI45" s="109"/>
      <c r="AJ45" s="109"/>
      <c r="AK45" s="109"/>
      <c r="AL45" s="109"/>
      <c r="AM45" s="109"/>
      <c r="AN45" s="109"/>
      <c r="AO45" s="109"/>
      <c r="AP45" s="109"/>
      <c r="AQ45" s="109"/>
      <c r="AR45" s="109"/>
      <c r="AS45" s="109"/>
      <c r="AT45" s="109"/>
    </row>
    <row r="46" spans="1:46" s="12" customFormat="1" x14ac:dyDescent="0.35">
      <c r="E46" s="12" t="s">
        <v>506</v>
      </c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>
        <v>42.629436999999996</v>
      </c>
      <c r="T46" s="44">
        <v>41.059999687800008</v>
      </c>
      <c r="U46" s="44">
        <v>41.58419128500001</v>
      </c>
      <c r="V46" s="44">
        <v>41.414062784999999</v>
      </c>
      <c r="W46" s="44">
        <v>41.227157658293379</v>
      </c>
      <c r="X46" s="44">
        <v>40.93581379311285</v>
      </c>
      <c r="Y46" s="107">
        <v>40.610459347216732</v>
      </c>
      <c r="Z46" s="107">
        <v>40.382754308232506</v>
      </c>
      <c r="AA46" s="107"/>
      <c r="AB46" s="107"/>
      <c r="AC46" s="107"/>
      <c r="AD46" s="107"/>
      <c r="AE46" s="107"/>
      <c r="AF46" s="107"/>
      <c r="AG46" s="107"/>
      <c r="AH46" s="107"/>
      <c r="AI46" s="107"/>
      <c r="AJ46" s="107"/>
      <c r="AK46" s="107"/>
      <c r="AL46" s="107"/>
      <c r="AM46" s="107"/>
      <c r="AN46" s="107"/>
      <c r="AO46" s="107"/>
      <c r="AP46" s="107"/>
      <c r="AQ46" s="107"/>
      <c r="AR46" s="107"/>
      <c r="AS46" s="107"/>
      <c r="AT46" s="107"/>
    </row>
    <row r="47" spans="1:46" s="12" customFormat="1" x14ac:dyDescent="0.35"/>
    <row r="48" spans="1:46" s="12" customFormat="1" x14ac:dyDescent="0.35"/>
    <row r="49" spans="1:31" s="12" customFormat="1" x14ac:dyDescent="0.35"/>
    <row r="50" spans="1:31" s="12" customFormat="1" x14ac:dyDescent="0.35"/>
    <row r="51" spans="1:31" s="12" customFormat="1" x14ac:dyDescent="0.35"/>
    <row r="52" spans="1:31" s="12" customFormat="1" x14ac:dyDescent="0.35"/>
    <row r="53" spans="1:31" s="12" customFormat="1" x14ac:dyDescent="0.35"/>
    <row r="54" spans="1:31" s="12" customFormat="1" x14ac:dyDescent="0.35"/>
    <row r="55" spans="1:31" s="12" customFormat="1" x14ac:dyDescent="0.35"/>
    <row r="56" spans="1:31" s="12" customFormat="1" x14ac:dyDescent="0.35"/>
    <row r="57" spans="1:31" s="12" customFormat="1" x14ac:dyDescent="0.35"/>
    <row r="58" spans="1:31" s="4" customFormat="1" x14ac:dyDescent="0.35">
      <c r="A58" s="3" t="s">
        <v>52</v>
      </c>
      <c r="B58" s="4" t="s">
        <v>53</v>
      </c>
    </row>
    <row r="59" spans="1:31" s="12" customFormat="1" x14ac:dyDescent="0.35">
      <c r="A59" s="168"/>
    </row>
    <row r="60" spans="1:31" s="12" customFormat="1" x14ac:dyDescent="0.35"/>
    <row r="61" spans="1:31" s="12" customFormat="1" x14ac:dyDescent="0.35"/>
    <row r="62" spans="1:31" s="12" customFormat="1" x14ac:dyDescent="0.35">
      <c r="E62" s="46" t="s">
        <v>246</v>
      </c>
    </row>
    <row r="63" spans="1:31" s="12" customFormat="1" ht="18.5" x14ac:dyDescent="0.45">
      <c r="E63" s="18"/>
      <c r="F63" s="54">
        <v>2010</v>
      </c>
      <c r="G63" s="54">
        <v>2011</v>
      </c>
      <c r="H63" s="54">
        <v>2012</v>
      </c>
      <c r="I63" s="54">
        <v>2013</v>
      </c>
      <c r="J63" s="54">
        <v>2014</v>
      </c>
      <c r="K63" s="54">
        <v>2015</v>
      </c>
      <c r="L63" s="54">
        <v>2016</v>
      </c>
      <c r="M63" s="54">
        <v>2017</v>
      </c>
      <c r="N63" s="54">
        <v>2018</v>
      </c>
      <c r="O63" s="54">
        <v>2019</v>
      </c>
      <c r="P63" s="54">
        <v>2020</v>
      </c>
      <c r="Q63" s="54">
        <v>2021</v>
      </c>
      <c r="R63" s="54">
        <v>2022</v>
      </c>
      <c r="S63" s="54">
        <v>2023</v>
      </c>
      <c r="T63" s="54">
        <v>2024</v>
      </c>
      <c r="U63" s="54">
        <v>2025</v>
      </c>
      <c r="V63" s="54">
        <v>2026</v>
      </c>
      <c r="W63" s="54">
        <v>2027</v>
      </c>
      <c r="X63" s="54">
        <v>2028</v>
      </c>
      <c r="Y63" s="54">
        <v>2029</v>
      </c>
      <c r="Z63" s="54">
        <v>2030</v>
      </c>
      <c r="AA63" s="54"/>
      <c r="AB63" s="54"/>
      <c r="AC63" s="54"/>
      <c r="AD63" s="54"/>
      <c r="AE63" s="54"/>
    </row>
    <row r="64" spans="1:31" s="12" customFormat="1" x14ac:dyDescent="0.35">
      <c r="E64" s="12" t="s">
        <v>215</v>
      </c>
      <c r="F64" s="45">
        <v>341.0000001402222</v>
      </c>
      <c r="G64" s="45">
        <v>367.00000006446061</v>
      </c>
      <c r="H64" s="45">
        <v>362.99999990768532</v>
      </c>
      <c r="I64" s="45">
        <v>369.9999996062777</v>
      </c>
      <c r="J64" s="45">
        <v>404.9999999915359</v>
      </c>
      <c r="K64" s="45">
        <v>428.99999964702425</v>
      </c>
      <c r="L64" s="45">
        <v>431.99999968027907</v>
      </c>
      <c r="M64" s="45">
        <v>440.93536234689003</v>
      </c>
      <c r="N64" s="45">
        <v>458.00000001975911</v>
      </c>
      <c r="O64" s="45">
        <v>452.10632159309085</v>
      </c>
      <c r="P64" s="45">
        <v>470.00000023779745</v>
      </c>
      <c r="Q64" s="45">
        <v>441.00000002948184</v>
      </c>
      <c r="R64" s="45">
        <v>399</v>
      </c>
      <c r="S64" s="45">
        <v>369</v>
      </c>
      <c r="T64" s="12">
        <v>387</v>
      </c>
    </row>
    <row r="65" spans="5:46" s="12" customFormat="1" x14ac:dyDescent="0.35">
      <c r="E65" s="12" t="s">
        <v>505</v>
      </c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101">
        <v>392</v>
      </c>
      <c r="T65" s="101">
        <v>432.18251951140041</v>
      </c>
      <c r="U65" s="101">
        <v>431.54652586931826</v>
      </c>
      <c r="V65" s="101">
        <v>430.09904729080313</v>
      </c>
      <c r="W65" s="101">
        <v>428.63933441994647</v>
      </c>
      <c r="X65" s="101">
        <v>425.4600863818124</v>
      </c>
      <c r="Y65" s="101">
        <v>422.16139739547231</v>
      </c>
      <c r="Z65" s="101">
        <v>418.78947116075477</v>
      </c>
      <c r="AA65" s="101"/>
      <c r="AB65" s="101"/>
      <c r="AC65" s="101"/>
      <c r="AD65" s="101"/>
      <c r="AE65" s="101"/>
      <c r="AF65" s="101"/>
      <c r="AG65" s="101"/>
      <c r="AH65" s="101"/>
      <c r="AI65" s="101"/>
      <c r="AJ65" s="101"/>
      <c r="AK65" s="101"/>
      <c r="AL65" s="101"/>
      <c r="AM65" s="101"/>
      <c r="AN65" s="101"/>
      <c r="AO65" s="101"/>
      <c r="AP65" s="101"/>
      <c r="AQ65" s="101"/>
      <c r="AR65" s="101"/>
      <c r="AS65" s="101"/>
      <c r="AT65" s="101"/>
    </row>
    <row r="66" spans="5:46" s="12" customFormat="1" x14ac:dyDescent="0.35">
      <c r="E66" s="12" t="s">
        <v>506</v>
      </c>
      <c r="F66" s="44"/>
      <c r="R66" s="45"/>
      <c r="S66" s="45">
        <v>375.99999992475472</v>
      </c>
      <c r="T66" s="45">
        <v>375.75959587931266</v>
      </c>
      <c r="U66" s="45">
        <v>375.09183105622986</v>
      </c>
      <c r="V66" s="45">
        <v>374.81777077038907</v>
      </c>
      <c r="W66" s="45">
        <v>374.49720034551711</v>
      </c>
      <c r="X66" s="45">
        <v>374.11803217534856</v>
      </c>
      <c r="Y66" s="45">
        <v>373.75448619975259</v>
      </c>
      <c r="Z66" s="45">
        <v>373.31187862132606</v>
      </c>
      <c r="AA66" s="45"/>
      <c r="AB66" s="45"/>
      <c r="AC66" s="45"/>
      <c r="AD66" s="45"/>
      <c r="AE66" s="45"/>
    </row>
    <row r="67" spans="5:46" s="12" customFormat="1" x14ac:dyDescent="0.35">
      <c r="E67" s="12" t="s">
        <v>247</v>
      </c>
      <c r="S67"/>
      <c r="T67"/>
      <c r="U67">
        <v>395</v>
      </c>
      <c r="V67"/>
      <c r="W67"/>
    </row>
    <row r="68" spans="5:46" s="12" customFormat="1" x14ac:dyDescent="0.35"/>
    <row r="69" spans="5:46" s="12" customFormat="1" x14ac:dyDescent="0.35"/>
    <row r="70" spans="5:46" s="12" customFormat="1" x14ac:dyDescent="0.35"/>
    <row r="71" spans="5:46" s="12" customFormat="1" x14ac:dyDescent="0.35"/>
    <row r="72" spans="5:46" s="12" customFormat="1" x14ac:dyDescent="0.35"/>
    <row r="73" spans="5:46" s="12" customFormat="1" x14ac:dyDescent="0.35"/>
    <row r="74" spans="5:46" s="12" customFormat="1" x14ac:dyDescent="0.35"/>
    <row r="75" spans="5:46" s="12" customFormat="1" x14ac:dyDescent="0.35"/>
    <row r="76" spans="5:46" s="12" customFormat="1" x14ac:dyDescent="0.35"/>
    <row r="77" spans="5:46" s="12" customFormat="1" x14ac:dyDescent="0.35"/>
    <row r="78" spans="5:46" s="12" customFormat="1" x14ac:dyDescent="0.35"/>
    <row r="79" spans="5:46" s="12" customFormat="1" x14ac:dyDescent="0.35"/>
  </sheetData>
  <pageMargins left="0.7" right="0.7" top="0.75" bottom="0.75" header="0.3" footer="0.3"/>
  <pageSetup paperSize="9" orientation="portrait" r:id="rId1"/>
  <headerFooter>
    <oddHeader>&amp;C&amp;"Calibri"&amp;10&amp;K000000 [STAFF IN-CONFIDENCE]&amp;1#_x000D_</oddHeader>
    <oddFooter>&amp;C_x000D_&amp;1#&amp;"Calibri"&amp;10&amp;K000000 [STAFF IN-CONFIDENCE]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36B21B-72A4-4A19-B9AB-0E6E6A700624}">
  <sheetPr codeName="Sheet8"/>
  <dimension ref="A1:AB128"/>
  <sheetViews>
    <sheetView showGridLines="0" zoomScale="55" zoomScaleNormal="55" workbookViewId="0">
      <pane xSplit="6" topLeftCell="G1" activePane="topRight" state="frozen"/>
      <selection pane="topRight" activeCell="A2" sqref="A2"/>
    </sheetView>
  </sheetViews>
  <sheetFormatPr defaultColWidth="9.1796875" defaultRowHeight="14.5" x14ac:dyDescent="0.35"/>
  <cols>
    <col min="1" max="1" width="15" style="1" customWidth="1"/>
    <col min="2" max="2" width="25" style="1" customWidth="1"/>
    <col min="3" max="6" width="9.1796875" style="1"/>
    <col min="7" max="7" width="32.1796875" style="1" customWidth="1"/>
    <col min="8" max="10" width="18.1796875" style="1" customWidth="1"/>
    <col min="11" max="12" width="17.1796875" style="1" customWidth="1"/>
    <col min="13" max="13" width="16.54296875" style="1" customWidth="1"/>
    <col min="14" max="14" width="14.54296875" style="1" customWidth="1"/>
    <col min="15" max="15" width="14.81640625" style="1" customWidth="1"/>
    <col min="16" max="16" width="14.54296875" style="1" customWidth="1"/>
    <col min="17" max="17" width="15.1796875" style="1" customWidth="1"/>
    <col min="18" max="18" width="14.1796875" style="1" customWidth="1"/>
    <col min="19" max="20" width="13" style="1" bestFit="1" customWidth="1"/>
    <col min="21" max="21" width="13.81640625" style="1" customWidth="1"/>
    <col min="22" max="41" width="13" style="1" bestFit="1" customWidth="1"/>
    <col min="42" max="43" width="12.54296875" style="1" bestFit="1" customWidth="1"/>
    <col min="44" max="44" width="12.1796875" style="1" bestFit="1" customWidth="1"/>
    <col min="45" max="45" width="13" style="1" bestFit="1" customWidth="1"/>
    <col min="46" max="48" width="12.54296875" style="1" bestFit="1" customWidth="1"/>
    <col min="49" max="49" width="13" style="1" bestFit="1" customWidth="1"/>
    <col min="50" max="51" width="12.1796875" style="1" bestFit="1" customWidth="1"/>
    <col min="52" max="55" width="12.54296875" style="1" bestFit="1" customWidth="1"/>
    <col min="56" max="57" width="13" style="1" bestFit="1" customWidth="1"/>
    <col min="58" max="59" width="12.54296875" style="1" bestFit="1" customWidth="1"/>
    <col min="60" max="60" width="13" style="1" bestFit="1" customWidth="1"/>
    <col min="61" max="61" width="12.54296875" style="1" bestFit="1" customWidth="1"/>
    <col min="62" max="62" width="13" style="1" bestFit="1" customWidth="1"/>
    <col min="63" max="64" width="12.54296875" style="1" bestFit="1" customWidth="1"/>
    <col min="65" max="66" width="13" style="1" bestFit="1" customWidth="1"/>
    <col min="67" max="67" width="12.54296875" style="1" bestFit="1" customWidth="1"/>
    <col min="68" max="69" width="13" style="1" bestFit="1" customWidth="1"/>
    <col min="70" max="71" width="12.54296875" style="1" bestFit="1" customWidth="1"/>
    <col min="72" max="16384" width="9.1796875" style="1"/>
  </cols>
  <sheetData>
    <row r="1" spans="1:28" s="6" customFormat="1" ht="18.5" x14ac:dyDescent="0.45">
      <c r="A1" s="110" t="s">
        <v>540</v>
      </c>
    </row>
    <row r="2" spans="1:28" s="2" customFormat="1" ht="18.5" x14ac:dyDescent="0.45"/>
    <row r="3" spans="1:28" s="89" customFormat="1" x14ac:dyDescent="0.35">
      <c r="A3" s="3" t="s">
        <v>54</v>
      </c>
      <c r="B3" s="4" t="s">
        <v>55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spans="1:28" s="12" customFormat="1" x14ac:dyDescent="0.35">
      <c r="A4" s="168"/>
    </row>
    <row r="5" spans="1:28" s="12" customFormat="1" x14ac:dyDescent="0.35"/>
    <row r="6" spans="1:28" s="12" customFormat="1" ht="18.5" x14ac:dyDescent="0.45">
      <c r="H6" s="18"/>
      <c r="U6" s="74"/>
    </row>
    <row r="7" spans="1:28" s="12" customFormat="1" ht="16.5" x14ac:dyDescent="0.45">
      <c r="G7" s="262" t="s">
        <v>248</v>
      </c>
      <c r="H7" s="54">
        <v>2010</v>
      </c>
      <c r="I7" s="54">
        <v>2011</v>
      </c>
      <c r="J7" s="54">
        <v>2012</v>
      </c>
      <c r="K7" s="54">
        <v>2013</v>
      </c>
      <c r="L7" s="54">
        <v>2014</v>
      </c>
      <c r="M7" s="54">
        <v>2015</v>
      </c>
      <c r="N7" s="54">
        <v>2016</v>
      </c>
      <c r="O7" s="54">
        <v>2017</v>
      </c>
      <c r="P7" s="54">
        <v>2018</v>
      </c>
      <c r="Q7" s="54">
        <v>2019</v>
      </c>
      <c r="R7" s="54">
        <v>2020</v>
      </c>
      <c r="S7" s="54">
        <v>2021</v>
      </c>
      <c r="T7" s="54">
        <v>2022</v>
      </c>
      <c r="U7" s="54">
        <v>2023</v>
      </c>
      <c r="V7" s="54">
        <v>2024</v>
      </c>
      <c r="W7" s="54"/>
      <c r="X7" s="54"/>
      <c r="Y7" s="54"/>
      <c r="Z7" s="54"/>
      <c r="AA7" s="54"/>
      <c r="AB7" s="54"/>
    </row>
    <row r="8" spans="1:28" s="12" customFormat="1" x14ac:dyDescent="0.35">
      <c r="G8" s="263" t="s">
        <v>249</v>
      </c>
      <c r="H8" s="111">
        <v>1.9516384451293656</v>
      </c>
      <c r="I8" s="111">
        <v>1.8583505587802231</v>
      </c>
      <c r="J8" s="111">
        <v>1.7922129692553139</v>
      </c>
      <c r="K8" s="111">
        <v>1.7425664057958854</v>
      </c>
      <c r="L8" s="111">
        <v>1.696193685187378</v>
      </c>
      <c r="M8" s="111">
        <v>1.6522568588320665</v>
      </c>
      <c r="N8" s="111">
        <v>1.6135747184567131</v>
      </c>
      <c r="O8" s="111">
        <v>1.5773479683921299</v>
      </c>
      <c r="P8" s="111">
        <v>1.5302964407286357</v>
      </c>
      <c r="Q8" s="111">
        <v>1.4927463987443743</v>
      </c>
      <c r="R8" s="111">
        <v>1.4553764116736514</v>
      </c>
      <c r="S8" s="111">
        <v>1.4114935093452323</v>
      </c>
      <c r="T8" s="111">
        <v>1.3828016142556165</v>
      </c>
      <c r="U8" s="111">
        <v>1.3619717340498378</v>
      </c>
      <c r="V8" s="111">
        <v>1.341232354544049</v>
      </c>
    </row>
    <row r="9" spans="1:28" s="12" customFormat="1" x14ac:dyDescent="0.35">
      <c r="G9" s="263" t="s">
        <v>250</v>
      </c>
      <c r="H9" s="111">
        <v>1.2496682365825074E-2</v>
      </c>
      <c r="I9" s="111">
        <v>1.7495355312155101E-2</v>
      </c>
      <c r="J9" s="111">
        <v>2.1869194140193875E-2</v>
      </c>
      <c r="K9" s="111">
        <v>2.7336492675242349E-2</v>
      </c>
      <c r="L9" s="111">
        <v>3.2803791210290818E-2</v>
      </c>
      <c r="M9" s="111">
        <v>3.9364549452348983E-2</v>
      </c>
      <c r="N9" s="111">
        <v>4.7237459342818783E-2</v>
      </c>
      <c r="O9" s="111">
        <v>5.4323078244241589E-2</v>
      </c>
      <c r="P9" s="111">
        <v>5.9755386068665747E-2</v>
      </c>
      <c r="Q9" s="111">
        <v>6.6754339999999995E-2</v>
      </c>
      <c r="R9" s="111">
        <v>7.0092056999999999E-2</v>
      </c>
      <c r="S9" s="111">
        <v>7.3071682220132522E-2</v>
      </c>
      <c r="T9" s="111">
        <v>7.6322497925110117E-2</v>
      </c>
      <c r="U9" s="111">
        <v>8.091250064705667E-2</v>
      </c>
      <c r="V9" s="111">
        <v>8.6242197163129655E-2</v>
      </c>
      <c r="W9" s="148"/>
      <c r="X9" s="148"/>
      <c r="Y9" s="148"/>
      <c r="Z9" s="148"/>
      <c r="AA9" s="148"/>
      <c r="AB9" s="148"/>
    </row>
    <row r="10" spans="1:28" s="12" customFormat="1" x14ac:dyDescent="0.35">
      <c r="G10" s="263" t="s">
        <v>251</v>
      </c>
      <c r="H10" s="111">
        <v>0</v>
      </c>
      <c r="I10" s="111">
        <v>0</v>
      </c>
      <c r="J10" s="111">
        <v>0</v>
      </c>
      <c r="K10" s="111">
        <v>0</v>
      </c>
      <c r="L10" s="111">
        <v>0</v>
      </c>
      <c r="M10" s="111">
        <v>0</v>
      </c>
      <c r="N10" s="111">
        <v>0</v>
      </c>
      <c r="O10" s="111">
        <v>0</v>
      </c>
      <c r="P10" s="111">
        <v>0</v>
      </c>
      <c r="Q10" s="111">
        <v>0</v>
      </c>
      <c r="R10" s="111">
        <v>0</v>
      </c>
      <c r="S10" s="111">
        <v>0</v>
      </c>
      <c r="T10" s="111">
        <v>1.7740800000000005E-5</v>
      </c>
      <c r="U10" s="111">
        <v>6.6019519999999999E-4</v>
      </c>
      <c r="V10" s="111">
        <v>1.3017883200000001E-3</v>
      </c>
      <c r="W10" s="148"/>
      <c r="X10" s="148"/>
      <c r="Y10" s="148"/>
      <c r="Z10" s="148"/>
      <c r="AA10" s="148"/>
      <c r="AB10" s="148"/>
    </row>
    <row r="11" spans="1:28" s="12" customFormat="1" x14ac:dyDescent="0.35">
      <c r="V11" s="80"/>
    </row>
    <row r="12" spans="1:28" s="12" customFormat="1" x14ac:dyDescent="0.35"/>
    <row r="13" spans="1:28" s="12" customFormat="1" x14ac:dyDescent="0.35">
      <c r="H13" s="111"/>
    </row>
    <row r="14" spans="1:28" s="12" customFormat="1" x14ac:dyDescent="0.35"/>
    <row r="15" spans="1:28" s="12" customFormat="1" x14ac:dyDescent="0.35"/>
    <row r="16" spans="1:28" s="12" customFormat="1" x14ac:dyDescent="0.35"/>
    <row r="17" spans="1:28" s="12" customFormat="1" x14ac:dyDescent="0.35"/>
    <row r="18" spans="1:28" s="12" customFormat="1" x14ac:dyDescent="0.35"/>
    <row r="19" spans="1:28" s="12" customFormat="1" x14ac:dyDescent="0.35"/>
    <row r="20" spans="1:28" s="12" customFormat="1" x14ac:dyDescent="0.35"/>
    <row r="21" spans="1:28" s="12" customFormat="1" x14ac:dyDescent="0.35"/>
    <row r="22" spans="1:28" s="12" customFormat="1" x14ac:dyDescent="0.35"/>
    <row r="23" spans="1:28" s="4" customFormat="1" x14ac:dyDescent="0.35">
      <c r="A23" s="3" t="s">
        <v>56</v>
      </c>
      <c r="B23" s="4" t="s">
        <v>57</v>
      </c>
    </row>
    <row r="24" spans="1:28" s="12" customFormat="1" x14ac:dyDescent="0.35">
      <c r="A24" s="168"/>
    </row>
    <row r="25" spans="1:28" s="12" customFormat="1" x14ac:dyDescent="0.35"/>
    <row r="26" spans="1:28" s="12" customFormat="1" ht="18.5" x14ac:dyDescent="0.45">
      <c r="G26" s="46" t="s">
        <v>252</v>
      </c>
      <c r="H26" s="18"/>
      <c r="U26" s="74"/>
    </row>
    <row r="27" spans="1:28" s="12" customFormat="1" ht="18.5" x14ac:dyDescent="0.45">
      <c r="G27" s="18"/>
      <c r="H27" s="54">
        <v>2010</v>
      </c>
      <c r="I27" s="54">
        <v>2011</v>
      </c>
      <c r="J27" s="54">
        <v>2012</v>
      </c>
      <c r="K27" s="54">
        <v>2013</v>
      </c>
      <c r="L27" s="54">
        <v>2014</v>
      </c>
      <c r="M27" s="54">
        <v>2015</v>
      </c>
      <c r="N27" s="54">
        <v>2016</v>
      </c>
      <c r="O27" s="54">
        <v>2017</v>
      </c>
      <c r="P27" s="54">
        <v>2018</v>
      </c>
      <c r="Q27" s="54">
        <v>2019</v>
      </c>
      <c r="R27" s="54">
        <v>2020</v>
      </c>
      <c r="S27" s="54">
        <v>2021</v>
      </c>
      <c r="T27" s="54">
        <v>2022</v>
      </c>
      <c r="U27" s="54">
        <v>2023</v>
      </c>
      <c r="V27" s="54">
        <v>2024</v>
      </c>
      <c r="W27" s="54">
        <v>2025</v>
      </c>
      <c r="X27" s="54">
        <v>2026</v>
      </c>
      <c r="Y27" s="54">
        <v>2027</v>
      </c>
      <c r="Z27" s="54">
        <v>2028</v>
      </c>
      <c r="AA27" s="54">
        <v>2029</v>
      </c>
      <c r="AB27" s="54">
        <v>2030</v>
      </c>
    </row>
    <row r="28" spans="1:28" s="12" customFormat="1" x14ac:dyDescent="0.35">
      <c r="G28" s="12" t="s">
        <v>215</v>
      </c>
      <c r="H28" s="48">
        <v>3.1319243861667206E-2</v>
      </c>
      <c r="I28" s="48">
        <v>4.3189361231024244E-2</v>
      </c>
      <c r="J28" s="48">
        <v>5.2888952453227216E-2</v>
      </c>
      <c r="K28" s="48">
        <v>6.4547417811253449E-2</v>
      </c>
      <c r="L28" s="48">
        <v>7.4495210368680106E-2</v>
      </c>
      <c r="M28" s="48">
        <v>8.5784943449162959E-2</v>
      </c>
      <c r="N28" s="48">
        <v>0.10062309754828479</v>
      </c>
      <c r="O28" s="48">
        <v>0.11634324260650822</v>
      </c>
      <c r="P28" s="48">
        <v>0.12704630528100369</v>
      </c>
      <c r="Q28" s="48">
        <v>0.14398972067995899</v>
      </c>
      <c r="R28" s="48">
        <v>0.15233486859840928</v>
      </c>
      <c r="S28" s="48">
        <v>0.1538956732862464</v>
      </c>
      <c r="T28" s="48">
        <v>0.15760167168457484</v>
      </c>
      <c r="U28" s="48">
        <v>0.1669732542012867</v>
      </c>
      <c r="V28" s="48">
        <v>0.21501908921518395</v>
      </c>
    </row>
    <row r="29" spans="1:28" s="12" customFormat="1" x14ac:dyDescent="0.35">
      <c r="G29" s="12" t="s">
        <v>508</v>
      </c>
      <c r="H29" s="44"/>
      <c r="U29" s="48"/>
      <c r="V29" s="48">
        <v>0.20511553470483521</v>
      </c>
      <c r="W29" s="48">
        <v>0.22855613658818993</v>
      </c>
      <c r="X29" s="48">
        <v>0.25076702202205792</v>
      </c>
      <c r="Y29" s="48">
        <v>0.27315430504712768</v>
      </c>
      <c r="Z29" s="48">
        <v>0.29593439320865456</v>
      </c>
      <c r="AA29" s="48">
        <v>0.31756653442966881</v>
      </c>
      <c r="AB29" s="48">
        <v>0.33920848081545524</v>
      </c>
    </row>
    <row r="30" spans="1:28" s="12" customFormat="1" x14ac:dyDescent="0.35">
      <c r="H30" s="44"/>
      <c r="U30" s="48"/>
      <c r="V30" s="48"/>
      <c r="W30" s="48"/>
      <c r="X30" s="48"/>
      <c r="Y30" s="48"/>
      <c r="Z30" s="48"/>
      <c r="AA30" s="48"/>
      <c r="AB30" s="48"/>
    </row>
    <row r="31" spans="1:28" s="12" customFormat="1" x14ac:dyDescent="0.35">
      <c r="V31" s="80"/>
    </row>
    <row r="32" spans="1:28" s="12" customFormat="1" x14ac:dyDescent="0.35"/>
    <row r="33" spans="1:22" s="12" customFormat="1" x14ac:dyDescent="0.35"/>
    <row r="34" spans="1:22" s="12" customFormat="1" x14ac:dyDescent="0.35"/>
    <row r="35" spans="1:22" s="12" customFormat="1" x14ac:dyDescent="0.35"/>
    <row r="36" spans="1:22" s="12" customFormat="1" x14ac:dyDescent="0.35"/>
    <row r="37" spans="1:22" s="12" customFormat="1" x14ac:dyDescent="0.35"/>
    <row r="38" spans="1:22" s="12" customFormat="1" x14ac:dyDescent="0.35"/>
    <row r="39" spans="1:22" s="12" customFormat="1" x14ac:dyDescent="0.35"/>
    <row r="40" spans="1:22" s="12" customFormat="1" x14ac:dyDescent="0.35"/>
    <row r="41" spans="1:22" s="12" customFormat="1" x14ac:dyDescent="0.35"/>
    <row r="42" spans="1:22" s="99" customFormat="1" x14ac:dyDescent="0.35">
      <c r="A42" s="4" t="s">
        <v>58</v>
      </c>
      <c r="B42" s="4" t="s">
        <v>59</v>
      </c>
    </row>
    <row r="43" spans="1:22" s="12" customFormat="1" x14ac:dyDescent="0.35"/>
    <row r="44" spans="1:22" s="12" customFormat="1" ht="16.5" x14ac:dyDescent="0.45">
      <c r="G44" s="262" t="s">
        <v>248</v>
      </c>
      <c r="H44" s="46">
        <v>2010</v>
      </c>
      <c r="I44" s="46">
        <v>2011</v>
      </c>
      <c r="J44" s="46">
        <v>2012</v>
      </c>
      <c r="K44" s="46">
        <v>2013</v>
      </c>
      <c r="L44" s="46">
        <v>2014</v>
      </c>
      <c r="M44" s="46">
        <v>2015</v>
      </c>
      <c r="N44" s="46">
        <v>2016</v>
      </c>
      <c r="O44" s="46">
        <v>2017</v>
      </c>
      <c r="P44" s="46">
        <v>2018</v>
      </c>
      <c r="Q44" s="46">
        <v>2019</v>
      </c>
      <c r="R44" s="46">
        <v>2020</v>
      </c>
      <c r="S44" s="46">
        <v>2021</v>
      </c>
      <c r="T44" s="46">
        <v>2022</v>
      </c>
      <c r="U44" s="46">
        <v>2023</v>
      </c>
      <c r="V44" s="46">
        <v>2024</v>
      </c>
    </row>
    <row r="45" spans="1:22" s="12" customFormat="1" x14ac:dyDescent="0.35">
      <c r="G45" s="12" t="s">
        <v>253</v>
      </c>
      <c r="H45" s="45">
        <v>0.56174866144876134</v>
      </c>
      <c r="I45" s="45">
        <v>0.54707660855797891</v>
      </c>
      <c r="J45" s="45">
        <v>0.55490250462930624</v>
      </c>
      <c r="K45" s="45">
        <v>0.56663157852156576</v>
      </c>
      <c r="L45" s="45">
        <v>0.61128769595134058</v>
      </c>
      <c r="M45" s="45">
        <v>0.57455530413169342</v>
      </c>
      <c r="N45" s="45">
        <v>0.55418192320665294</v>
      </c>
      <c r="O45" s="45">
        <v>0.58389904174585716</v>
      </c>
      <c r="P45" s="45">
        <v>0.58689911323889687</v>
      </c>
      <c r="Q45" s="45">
        <v>0.52615425564252183</v>
      </c>
      <c r="R45" s="45">
        <v>0.54844550622216193</v>
      </c>
      <c r="S45" s="45">
        <v>0.51610435097641061</v>
      </c>
      <c r="T45" s="45">
        <v>0.48937628485419427</v>
      </c>
      <c r="U45" s="45">
        <v>0.41551276959549371</v>
      </c>
      <c r="V45" s="45">
        <v>0.35746915601250223</v>
      </c>
    </row>
    <row r="46" spans="1:22" s="12" customFormat="1" x14ac:dyDescent="0.35">
      <c r="G46" s="12" t="s">
        <v>510</v>
      </c>
      <c r="H46" s="45">
        <v>6.3757858890771098E-3</v>
      </c>
      <c r="I46" s="45">
        <v>8.4690393491611282E-3</v>
      </c>
      <c r="J46" s="45">
        <v>9.0855874144436487E-3</v>
      </c>
      <c r="K46" s="45">
        <v>1.1301392655683544E-2</v>
      </c>
      <c r="L46" s="45">
        <v>1.3366306566818387E-2</v>
      </c>
      <c r="M46" s="45">
        <v>1.6045201897153413E-2</v>
      </c>
      <c r="N46" s="45">
        <v>1.7355744125731178E-2</v>
      </c>
      <c r="O46" s="45">
        <v>1.9071675951167807E-2</v>
      </c>
      <c r="P46" s="45">
        <v>2.2032454544627395E-2</v>
      </c>
      <c r="Q46" s="45">
        <v>2.2047861552164857E-2</v>
      </c>
      <c r="R46" s="45">
        <v>2.7322679586940474E-2</v>
      </c>
      <c r="S46" s="45">
        <v>2.8428243915986862E-2</v>
      </c>
      <c r="T46" s="45">
        <v>3.0229335799987617E-2</v>
      </c>
      <c r="U46" s="45">
        <v>3.0328337949475134E-2</v>
      </c>
      <c r="V46" s="45">
        <v>3.1470141964268492E-2</v>
      </c>
    </row>
    <row r="47" spans="1:22" s="12" customFormat="1" x14ac:dyDescent="0.35">
      <c r="G47" s="12" t="s">
        <v>255</v>
      </c>
      <c r="H47" s="45">
        <v>7.864199999999999E-2</v>
      </c>
      <c r="I47" s="45">
        <v>7.864199999999999E-2</v>
      </c>
      <c r="J47" s="45">
        <v>7.9119118499999988E-2</v>
      </c>
      <c r="K47" s="45">
        <v>8.0190542499999989E-2</v>
      </c>
      <c r="L47" s="45">
        <v>8.2559393999999994E-2</v>
      </c>
      <c r="M47" s="45">
        <v>8.3664299999999983E-2</v>
      </c>
      <c r="N47" s="45">
        <v>8.4649999999999975E-2</v>
      </c>
      <c r="O47" s="45">
        <v>7.8735799999999981E-2</v>
      </c>
      <c r="P47" s="45">
        <v>7.2984099999999982E-2</v>
      </c>
      <c r="Q47" s="45">
        <v>6.6094899999999984E-2</v>
      </c>
      <c r="R47" s="45">
        <v>5.2613969999999989E-2</v>
      </c>
      <c r="S47" s="45">
        <v>4.4080509999999996E-2</v>
      </c>
      <c r="T47" s="45">
        <v>3.554704999999999E-2</v>
      </c>
      <c r="U47" s="45">
        <v>2.471566049999999E-2</v>
      </c>
      <c r="V47" s="45">
        <v>1.9919175499999987E-2</v>
      </c>
    </row>
    <row r="48" spans="1:22" s="12" customFormat="1" x14ac:dyDescent="0.35">
      <c r="G48" s="12" t="s">
        <v>256</v>
      </c>
      <c r="H48" s="45">
        <v>5.8223880263251919E-2</v>
      </c>
      <c r="I48" s="45">
        <v>6.0622487625342843E-2</v>
      </c>
      <c r="J48" s="45">
        <v>6.232950816469443E-2</v>
      </c>
      <c r="K48" s="45">
        <v>6.4223096673454758E-2</v>
      </c>
      <c r="L48" s="45">
        <v>6.5912959842691313E-2</v>
      </c>
      <c r="M48" s="45">
        <v>6.9111723655529478E-2</v>
      </c>
      <c r="N48" s="45">
        <v>6.8678741591750359E-2</v>
      </c>
      <c r="O48" s="45">
        <v>7.0237258345497072E-2</v>
      </c>
      <c r="P48" s="45">
        <v>7.2086026301400513E-2</v>
      </c>
      <c r="Q48" s="45">
        <v>6.80316068511264E-2</v>
      </c>
      <c r="R48" s="45">
        <v>6.7335287557402507E-2</v>
      </c>
      <c r="S48" s="45">
        <v>6.3824785324585104E-2</v>
      </c>
      <c r="T48" s="45">
        <v>6.1461928453157566E-2</v>
      </c>
      <c r="U48" s="45">
        <v>5.7282817616713035E-2</v>
      </c>
      <c r="V48" s="45">
        <v>5.3637144273305085E-2</v>
      </c>
    </row>
    <row r="49" spans="7:22" s="12" customFormat="1" x14ac:dyDescent="0.35">
      <c r="G49" s="12" t="s">
        <v>511</v>
      </c>
      <c r="H49" s="45">
        <v>0.10467918231741641</v>
      </c>
      <c r="I49" s="45">
        <v>0.1239922662421922</v>
      </c>
      <c r="J49" s="45">
        <v>0.12849177824663566</v>
      </c>
      <c r="K49" s="45">
        <v>0.13482761805222518</v>
      </c>
      <c r="L49" s="45">
        <v>0.14611994974287495</v>
      </c>
      <c r="M49" s="45">
        <v>0.15934544283324048</v>
      </c>
      <c r="N49" s="45">
        <v>0.16479146604082207</v>
      </c>
      <c r="O49" s="45">
        <v>0.18006166800488993</v>
      </c>
      <c r="P49" s="45">
        <v>0.19896517641313732</v>
      </c>
      <c r="Q49" s="45">
        <v>0.19795711128396418</v>
      </c>
      <c r="R49" s="45">
        <v>0.20445316579764991</v>
      </c>
      <c r="S49" s="45">
        <v>0.19714632984584773</v>
      </c>
      <c r="T49" s="45">
        <v>0.20857528346710857</v>
      </c>
      <c r="U49" s="45">
        <v>0.21537637236622084</v>
      </c>
      <c r="V49" s="45">
        <v>0.19949731858193451</v>
      </c>
    </row>
    <row r="50" spans="7:22" s="12" customFormat="1" x14ac:dyDescent="0.35">
      <c r="G50" s="12" t="s">
        <v>509</v>
      </c>
      <c r="H50" s="45">
        <v>0.14997007722615432</v>
      </c>
      <c r="I50" s="45">
        <v>0.18065264133800416</v>
      </c>
      <c r="J50" s="45">
        <v>0.19647403281283884</v>
      </c>
      <c r="K50" s="45">
        <v>0.2165609041968084</v>
      </c>
      <c r="L50" s="45">
        <v>0.19298106793272143</v>
      </c>
      <c r="M50" s="45">
        <v>0.22612531991355922</v>
      </c>
      <c r="N50" s="45">
        <v>0.25736764312361421</v>
      </c>
      <c r="O50" s="45">
        <v>0.25027047505761307</v>
      </c>
      <c r="P50" s="45">
        <v>0.26350619334003278</v>
      </c>
      <c r="Q50" s="45">
        <v>0.35213374318372553</v>
      </c>
      <c r="R50" s="45">
        <v>0.3413020852796354</v>
      </c>
      <c r="S50" s="45">
        <v>0.66563768328766149</v>
      </c>
      <c r="T50" s="45">
        <v>0.57282719586765485</v>
      </c>
      <c r="U50" s="45">
        <v>0.29943733593429084</v>
      </c>
      <c r="V50" s="45">
        <v>0.30781463247705415</v>
      </c>
    </row>
    <row r="51" spans="7:22" s="12" customFormat="1" x14ac:dyDescent="0.35">
      <c r="G51" s="12" t="s">
        <v>259</v>
      </c>
      <c r="H51" s="45">
        <v>7.4359142975000014E-2</v>
      </c>
      <c r="I51" s="45">
        <v>8.129556486675002E-2</v>
      </c>
      <c r="J51" s="45">
        <v>8.5813312271749972E-2</v>
      </c>
      <c r="K51" s="45">
        <v>8.5103929291999988E-2</v>
      </c>
      <c r="L51" s="45">
        <v>8.5756406872499996E-2</v>
      </c>
      <c r="M51" s="45">
        <v>8.7217626012249999E-2</v>
      </c>
      <c r="N51" s="45">
        <v>8.8282277177000004E-2</v>
      </c>
      <c r="O51" s="45">
        <v>8.6821380697249997E-2</v>
      </c>
      <c r="P51" s="45">
        <v>8.3260034912499989E-2</v>
      </c>
      <c r="Q51" s="45">
        <v>7.8356294522500008E-2</v>
      </c>
      <c r="R51" s="45">
        <v>7.2095598480000009E-2</v>
      </c>
      <c r="S51" s="45">
        <v>6.6948590054999993E-2</v>
      </c>
      <c r="T51" s="45">
        <v>6.7793313849999995E-2</v>
      </c>
      <c r="U51" s="45">
        <v>6.7871637824499995E-2</v>
      </c>
      <c r="V51" s="45">
        <v>6.5016200077500003E-2</v>
      </c>
    </row>
    <row r="52" spans="7:22" s="12" customFormat="1" x14ac:dyDescent="0.35"/>
    <row r="53" spans="7:22" s="12" customFormat="1" x14ac:dyDescent="0.35"/>
    <row r="54" spans="7:22" s="12" customFormat="1" x14ac:dyDescent="0.35"/>
    <row r="55" spans="7:22" s="12" customFormat="1" x14ac:dyDescent="0.35"/>
    <row r="56" spans="7:22" s="12" customFormat="1" x14ac:dyDescent="0.35"/>
    <row r="57" spans="7:22" s="12" customFormat="1" x14ac:dyDescent="0.35"/>
    <row r="58" spans="7:22" s="12" customFormat="1" x14ac:dyDescent="0.35"/>
    <row r="59" spans="7:22" s="12" customFormat="1" x14ac:dyDescent="0.35"/>
    <row r="60" spans="7:22" s="12" customFormat="1" x14ac:dyDescent="0.35"/>
    <row r="61" spans="7:22" s="12" customFormat="1" x14ac:dyDescent="0.35"/>
    <row r="62" spans="7:22" s="12" customFormat="1" x14ac:dyDescent="0.35"/>
    <row r="63" spans="7:22" s="12" customFormat="1" x14ac:dyDescent="0.35"/>
    <row r="64" spans="7:22" s="12" customFormat="1" x14ac:dyDescent="0.35"/>
    <row r="65" spans="1:22" s="127" customFormat="1" x14ac:dyDescent="0.35">
      <c r="A65" s="259"/>
    </row>
    <row r="66" spans="1:22" x14ac:dyDescent="0.35">
      <c r="A66" s="8"/>
    </row>
    <row r="69" spans="1:22" ht="18.5" x14ac:dyDescent="0.45">
      <c r="G69" s="127"/>
      <c r="H69" s="2"/>
    </row>
    <row r="70" spans="1:22" ht="18.5" x14ac:dyDescent="0.45">
      <c r="G70" s="2"/>
      <c r="H70" s="260"/>
      <c r="I70" s="260"/>
      <c r="J70" s="260"/>
      <c r="K70" s="260"/>
      <c r="L70" s="260"/>
      <c r="M70" s="260"/>
      <c r="N70" s="260"/>
      <c r="O70" s="260"/>
      <c r="P70" s="260"/>
      <c r="Q70" s="260"/>
      <c r="R70" s="260"/>
      <c r="S70" s="260"/>
      <c r="T70" s="260"/>
      <c r="U70" s="260"/>
      <c r="V70" s="260"/>
    </row>
    <row r="71" spans="1:22" x14ac:dyDescent="0.35">
      <c r="H71" s="261"/>
      <c r="I71" s="261"/>
      <c r="J71" s="138"/>
      <c r="K71" s="138"/>
      <c r="L71" s="138"/>
      <c r="M71" s="138"/>
      <c r="N71" s="138"/>
      <c r="O71" s="138"/>
      <c r="P71" s="138"/>
      <c r="Q71" s="138"/>
      <c r="R71" s="138"/>
      <c r="S71" s="138"/>
      <c r="T71" s="138"/>
      <c r="U71" s="138"/>
      <c r="V71" s="138"/>
    </row>
    <row r="72" spans="1:22" x14ac:dyDescent="0.35">
      <c r="H72" s="138"/>
      <c r="I72" s="138"/>
      <c r="J72" s="138"/>
      <c r="K72" s="138"/>
      <c r="L72" s="138"/>
      <c r="M72" s="138"/>
      <c r="N72" s="138"/>
      <c r="O72" s="138"/>
      <c r="P72" s="138"/>
      <c r="Q72" s="138"/>
      <c r="R72" s="138"/>
      <c r="S72" s="138"/>
      <c r="T72" s="138"/>
      <c r="U72" s="138"/>
      <c r="V72" s="138"/>
    </row>
    <row r="73" spans="1:22" x14ac:dyDescent="0.35">
      <c r="H73" s="138"/>
      <c r="I73" s="138"/>
      <c r="J73" s="138"/>
      <c r="K73" s="138"/>
      <c r="L73" s="138"/>
      <c r="M73" s="138"/>
      <c r="N73" s="138"/>
      <c r="O73" s="138"/>
      <c r="P73" s="138"/>
      <c r="Q73" s="138"/>
      <c r="R73" s="138"/>
      <c r="S73" s="138"/>
      <c r="T73" s="138"/>
      <c r="U73" s="138"/>
      <c r="V73" s="138"/>
    </row>
    <row r="88" spans="1:28" s="127" customFormat="1" x14ac:dyDescent="0.35">
      <c r="A88" s="259"/>
    </row>
    <row r="89" spans="1:28" x14ac:dyDescent="0.35">
      <c r="A89" s="8"/>
    </row>
    <row r="91" spans="1:28" ht="18.5" x14ac:dyDescent="0.45">
      <c r="G91" s="127"/>
      <c r="H91" s="2"/>
    </row>
    <row r="92" spans="1:28" ht="18.5" x14ac:dyDescent="0.45">
      <c r="G92" s="2"/>
      <c r="H92" s="260"/>
      <c r="I92" s="260"/>
      <c r="J92" s="260"/>
      <c r="K92" s="260"/>
      <c r="L92" s="260"/>
      <c r="M92" s="260"/>
      <c r="N92" s="260"/>
      <c r="O92" s="260"/>
      <c r="P92" s="260"/>
      <c r="Q92" s="260"/>
      <c r="R92" s="260"/>
      <c r="S92" s="260"/>
      <c r="T92" s="260"/>
      <c r="U92" s="260"/>
      <c r="V92" s="260"/>
      <c r="W92" s="260"/>
      <c r="X92" s="260"/>
      <c r="Y92" s="260"/>
      <c r="Z92" s="260"/>
      <c r="AA92" s="260"/>
      <c r="AB92" s="260"/>
    </row>
    <row r="93" spans="1:28" x14ac:dyDescent="0.35">
      <c r="H93" s="261"/>
      <c r="I93" s="261"/>
      <c r="J93" s="261"/>
      <c r="K93" s="261"/>
      <c r="L93" s="261"/>
      <c r="M93" s="261"/>
      <c r="N93" s="261"/>
      <c r="O93" s="261"/>
      <c r="P93" s="261"/>
      <c r="Q93" s="261"/>
      <c r="R93" s="261"/>
      <c r="S93" s="261"/>
      <c r="T93" s="261"/>
      <c r="U93" s="261"/>
      <c r="V93" s="261"/>
      <c r="W93" s="261"/>
      <c r="X93" s="261"/>
      <c r="Y93" s="261"/>
      <c r="Z93" s="261"/>
      <c r="AA93" s="261"/>
      <c r="AB93" s="261"/>
    </row>
    <row r="94" spans="1:28" x14ac:dyDescent="0.35">
      <c r="H94" s="138"/>
      <c r="J94" s="261"/>
      <c r="K94" s="261"/>
      <c r="L94" s="261"/>
      <c r="M94" s="261"/>
      <c r="N94" s="261"/>
      <c r="O94" s="261"/>
      <c r="P94" s="261"/>
      <c r="Q94" s="261"/>
      <c r="R94" s="261"/>
      <c r="S94" s="261"/>
      <c r="T94" s="261"/>
      <c r="U94" s="261"/>
      <c r="V94" s="261"/>
      <c r="W94" s="261"/>
      <c r="X94" s="261"/>
      <c r="Y94" s="261"/>
      <c r="Z94" s="261"/>
      <c r="AA94" s="261"/>
      <c r="AB94" s="261"/>
    </row>
    <row r="95" spans="1:28" x14ac:dyDescent="0.35">
      <c r="H95" s="138"/>
      <c r="J95" s="261"/>
      <c r="K95" s="261"/>
      <c r="L95" s="261"/>
      <c r="M95" s="261"/>
      <c r="N95" s="261"/>
      <c r="O95" s="261"/>
      <c r="P95" s="261"/>
      <c r="Q95" s="261"/>
      <c r="R95" s="261"/>
      <c r="S95" s="261"/>
      <c r="T95" s="261"/>
      <c r="U95" s="261"/>
      <c r="V95" s="261"/>
      <c r="W95" s="261"/>
      <c r="X95" s="261"/>
      <c r="Y95" s="261"/>
      <c r="Z95" s="261"/>
      <c r="AA95" s="261"/>
      <c r="AB95" s="261"/>
    </row>
    <row r="109" spans="1:8" s="127" customFormat="1" x14ac:dyDescent="0.35">
      <c r="A109" s="259"/>
    </row>
    <row r="110" spans="1:8" x14ac:dyDescent="0.35">
      <c r="A110" s="8"/>
    </row>
    <row r="112" spans="1:8" ht="18.5" x14ac:dyDescent="0.45">
      <c r="G112" s="127"/>
      <c r="H112" s="2"/>
    </row>
    <row r="113" spans="7:22" ht="18.5" x14ac:dyDescent="0.45">
      <c r="G113" s="2"/>
      <c r="H113" s="260"/>
      <c r="I113" s="260"/>
      <c r="J113" s="260"/>
      <c r="K113" s="260"/>
      <c r="L113" s="260"/>
      <c r="M113" s="260"/>
      <c r="N113" s="260"/>
      <c r="O113" s="260"/>
      <c r="P113" s="260"/>
      <c r="Q113" s="260"/>
      <c r="R113" s="260"/>
      <c r="S113" s="260"/>
      <c r="T113" s="260"/>
      <c r="U113" s="260"/>
      <c r="V113" s="260"/>
    </row>
    <row r="114" spans="7:22" x14ac:dyDescent="0.35">
      <c r="H114" s="138"/>
      <c r="I114" s="138"/>
      <c r="J114" s="138"/>
      <c r="K114" s="138"/>
      <c r="L114" s="138"/>
      <c r="M114" s="138"/>
      <c r="N114" s="138"/>
      <c r="O114" s="138"/>
      <c r="P114" s="138"/>
      <c r="Q114" s="138"/>
      <c r="R114" s="138"/>
      <c r="S114" s="138"/>
      <c r="T114" s="138"/>
      <c r="U114" s="138"/>
      <c r="V114" s="138"/>
    </row>
    <row r="116" spans="7:22" s="12" customFormat="1" x14ac:dyDescent="0.35">
      <c r="H116" s="44"/>
    </row>
    <row r="117" spans="7:22" s="12" customFormat="1" x14ac:dyDescent="0.35"/>
    <row r="118" spans="7:22" s="12" customFormat="1" x14ac:dyDescent="0.35"/>
    <row r="119" spans="7:22" s="12" customFormat="1" x14ac:dyDescent="0.35"/>
    <row r="120" spans="7:22" s="12" customFormat="1" x14ac:dyDescent="0.35"/>
    <row r="121" spans="7:22" s="12" customFormat="1" x14ac:dyDescent="0.35"/>
    <row r="122" spans="7:22" s="12" customFormat="1" x14ac:dyDescent="0.35"/>
    <row r="123" spans="7:22" s="12" customFormat="1" x14ac:dyDescent="0.35"/>
    <row r="124" spans="7:22" s="12" customFormat="1" x14ac:dyDescent="0.35"/>
    <row r="125" spans="7:22" s="12" customFormat="1" x14ac:dyDescent="0.35"/>
    <row r="126" spans="7:22" s="12" customFormat="1" x14ac:dyDescent="0.35"/>
    <row r="127" spans="7:22" s="12" customFormat="1" x14ac:dyDescent="0.35"/>
    <row r="128" spans="7:22" s="12" customFormat="1" x14ac:dyDescent="0.35"/>
  </sheetData>
  <pageMargins left="0.7" right="0.7" top="0.75" bottom="0.75" header="0.3" footer="0.3"/>
  <pageSetup paperSize="9" orientation="portrait" r:id="rId1"/>
  <headerFooter>
    <oddHeader>&amp;C&amp;"Calibri"&amp;10&amp;K000000 [STAFF IN-CONFIDENCE]&amp;1#_x000D_</oddHeader>
    <oddFooter>&amp;C_x000D_&amp;1#&amp;"Calibri"&amp;10&amp;K000000 [STAFF IN-CONFIDENCE]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tSensitivity xmlns="1cac9bea-d09c-48b0-9841-7eb5347add9c">NOT SET</SetSensitivity>
    <zLegacyID xmlns="1cac9bea-d09c-48b0-9841-7eb5347add9c" xsi:nil="true"/>
    <Level1 xmlns="1cac9bea-d09c-48b0-9841-7eb5347add9c">NA</Level1>
    <_ExtendedDescription xmlns="http://schemas.microsoft.com/sharepoint/v3" xsi:nil="true"/>
    <ProjectID xmlns="1cac9bea-d09c-48b0-9841-7eb5347add9c" xsi:nil="true"/>
    <PRAText3 xmlns="1cac9bea-d09c-48b0-9841-7eb5347add9c" xsi:nil="true"/>
    <zMigrationID xmlns="1cac9bea-d09c-48b0-9841-7eb5347add9c" xsi:nil="true"/>
    <Channel xmlns="0840200d-5ad4-4088-9410-7099857a429a">NA</Channel>
    <Activity xmlns="0840200d-5ad4-4088-9410-7099857a429a">Emissions Reduction Monitoring (ERM)</Activity>
    <Function xmlns="0840200d-5ad4-4088-9410-7099857a429a">Monitoring</Function>
    <Year xmlns="0840200d-5ad4-4088-9410-7099857a429a">NA</Year>
    <PRAType xmlns="0840200d-5ad4-4088-9410-7099857a429a" xsi:nil="true"/>
    <Project xmlns="0840200d-5ad4-4088-9410-7099857a429a">NA</Project>
    <Subactivity xmlns="0840200d-5ad4-4088-9410-7099857a429a">Figures_and_data</Subactivity>
    <DocumentType xmlns="0840200d-5ad4-4088-9410-7099857a429a" xsi:nil="true"/>
    <Case xmlns="0840200d-5ad4-4088-9410-7099857a429a">NA</Case>
    <AggregationStatus xmlns="0840200d-5ad4-4088-9410-7099857a429a">Normal</AggregationStatus>
    <Narrative xmlns="0840200d-5ad4-4088-9410-7099857a429a" xsi:nil="true"/>
    <To xmlns="0840200d-5ad4-4088-9410-7099857a429a" xsi:nil="true"/>
    <SecurityClassification xmlns="0840200d-5ad4-4088-9410-7099857a429a">C2. INTERNAL</SecurityClassification>
    <Sent xmlns="0840200d-5ad4-4088-9410-7099857a429a" xsi:nil="true"/>
    <RelatedPeople xmlns="0840200d-5ad4-4088-9410-7099857a429a">
      <UserInfo>
        <DisplayName/>
        <AccountId xsi:nil="true"/>
        <AccountType/>
      </UserInfo>
    </RelatedPeople>
    <FunctionGroup xmlns="0840200d-5ad4-4088-9410-7099857a429a">NA</FunctionGroup>
    <zLegacy xmlns="0840200d-5ad4-4088-9410-7099857a429a" xsi:nil="true"/>
    <ILFrom xmlns="0840200d-5ad4-4088-9410-7099857a429a" xsi:nil="true"/>
    <Received xmlns="0840200d-5ad4-4088-9410-7099857a429a" xsi:nil="true"/>
    <zLegacyJSON xmlns="0840200d-5ad4-4088-9410-7099857a429a" xsi:nil="true"/>
    <CC xmlns="0840200d-5ad4-4088-9410-7099857a429a" xsi:nil="true"/>
    <PRAText1 xmlns="0840200d-5ad4-4088-9410-7099857a429a" xsi:nil="true"/>
    <PRAText4 xmlns="0840200d-5ad4-4088-9410-7099857a429a" xsi:nil="true"/>
    <Team xmlns="0840200d-5ad4-4088-9410-7099857a429a">ERM 2026</Team>
    <zLegacyDocID xmlns="0840200d-5ad4-4088-9410-7099857a429a" xsi:nil="true"/>
    <Level2 xmlns="0840200d-5ad4-4088-9410-7099857a429a">NA</Level2>
    <PRADateDisposal xmlns="0840200d-5ad4-4088-9410-7099857a429a" xsi:nil="true"/>
    <PRAText5 xmlns="0840200d-5ad4-4088-9410-7099857a429a" xsi:nil="true"/>
    <Level3 xmlns="0840200d-5ad4-4088-9410-7099857a429a">NA</Level3>
    <OriginalSubject xmlns="0840200d-5ad4-4088-9410-7099857a429a" xsi:nil="true"/>
    <Category1 xmlns="0840200d-5ad4-4088-9410-7099857a429a">NA</Category1>
    <SetLabel xmlns="0840200d-5ad4-4088-9410-7099857a429a">NOT SET</SetLabel>
    <MailPreviewData xmlns="0840200d-5ad4-4088-9410-7099857a429a" xsi:nil="true"/>
    <Category2 xmlns="0840200d-5ad4-4088-9410-7099857a429a">NA</Category2>
    <HarmonieUIHidden xmlns="0840200d-5ad4-4088-9410-7099857a429a" xsi:nil="true"/>
    <PRAText2 xmlns="0840200d-5ad4-4088-9410-7099857a429a" xsi:nil="true"/>
    <PRADateTrigger xmlns="0840200d-5ad4-4088-9410-7099857a429a" xsi:nil="true"/>
    <_dlc_DocId xmlns="0840200d-5ad4-4088-9410-7099857a429a">3T2N7Z3DHK66-1122838247-175</_dlc_DocId>
    <_dlc_DocIdUrl xmlns="0840200d-5ad4-4088-9410-7099857a429a">
      <Url>https://climatechangegovt.sharepoint.com/sites/CCRA-ERM2026/_layouts/15/DocIdRedir.aspx?ID=3T2N7Z3DHK66-1122838247-175</Url>
      <Description>3T2N7Z3DHK66-1122838247-175</Description>
    </_dlc_DocIdUrl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eDocument" ma:contentTypeID="0x0101004898129454668C41A72EA933C5CF79D6" ma:contentTypeVersion="41" ma:contentTypeDescription="Create a new document." ma:contentTypeScope="" ma:versionID="cefb699d78df69256e19d7b74e2a37f0">
  <xsd:schema xmlns:xsd="http://www.w3.org/2001/XMLSchema" xmlns:xs="http://www.w3.org/2001/XMLSchema" xmlns:p="http://schemas.microsoft.com/office/2006/metadata/properties" xmlns:ns1="http://schemas.microsoft.com/sharepoint/v3" xmlns:ns2="0840200d-5ad4-4088-9410-7099857a429a" xmlns:ns3="1cac9bea-d09c-48b0-9841-7eb5347add9c" xmlns:ns4="8dcdc397-27c0-430a-a24a-3ab1c5c3c152" targetNamespace="http://schemas.microsoft.com/office/2006/metadata/properties" ma:root="true" ma:fieldsID="88291aa0cad41c6ff7c238540adff91b" ns1:_="" ns2:_="" ns3:_="" ns4:_="">
    <xsd:import namespace="http://schemas.microsoft.com/sharepoint/v3"/>
    <xsd:import namespace="0840200d-5ad4-4088-9410-7099857a429a"/>
    <xsd:import namespace="1cac9bea-d09c-48b0-9841-7eb5347add9c"/>
    <xsd:import namespace="8dcdc397-27c0-430a-a24a-3ab1c5c3c152"/>
    <xsd:element name="properties">
      <xsd:complexType>
        <xsd:sequence>
          <xsd:element name="documentManagement">
            <xsd:complexType>
              <xsd:all>
                <xsd:element ref="ns1:_ExtendedDescription" minOccurs="0"/>
                <xsd:element ref="ns2:FunctionGroup" minOccurs="0"/>
                <xsd:element ref="ns2:Function" minOccurs="0"/>
                <xsd:element ref="ns2:Activity" minOccurs="0"/>
                <xsd:element ref="ns2:Subactivity" minOccurs="0"/>
                <xsd:element ref="ns2:Case" minOccurs="0"/>
                <xsd:element ref="ns2:Category1" minOccurs="0"/>
                <xsd:element ref="ns2:Category2" minOccurs="0"/>
                <xsd:element ref="ns2:Team" minOccurs="0"/>
                <xsd:element ref="ns2:Channel" minOccurs="0"/>
                <xsd:element ref="ns2:Year" minOccurs="0"/>
                <xsd:element ref="ns2:Level2" minOccurs="0"/>
                <xsd:element ref="ns2:Level3" minOccurs="0"/>
                <xsd:element ref="ns2:PRAType" minOccurs="0"/>
                <xsd:element ref="ns2:AggregationStatus" minOccurs="0"/>
                <xsd:element ref="ns2:SetLabel" minOccurs="0"/>
                <xsd:element ref="ns2:DocumentType" minOccurs="0"/>
                <xsd:element ref="ns2:ILFrom" minOccurs="0"/>
                <xsd:element ref="ns2:HarmonieUIHidden" minOccurs="0"/>
                <xsd:element ref="ns2:Narrative" minOccurs="0"/>
                <xsd:element ref="ns2:OriginalSubject" minOccurs="0"/>
                <xsd:element ref="ns2:PRADateDisposal" minOccurs="0"/>
                <xsd:element ref="ns2:PRADateTrigger" minOccurs="0"/>
                <xsd:element ref="ns2:PRAText1" minOccurs="0"/>
                <xsd:element ref="ns2:PRAText2" minOccurs="0"/>
                <xsd:element ref="ns2:PRAText4" minOccurs="0"/>
                <xsd:element ref="ns2:PRAText5" minOccurs="0"/>
                <xsd:element ref="ns2:Project" minOccurs="0"/>
                <xsd:element ref="ns2:Received" minOccurs="0"/>
                <xsd:element ref="ns2:RelatedPeople" minOccurs="0"/>
                <xsd:element ref="ns2:SecurityClassification" minOccurs="0"/>
                <xsd:element ref="ns2:Sent" minOccurs="0"/>
                <xsd:element ref="ns2:To" minOccurs="0"/>
                <xsd:element ref="ns2:zLegacyDocID" minOccurs="0"/>
                <xsd:element ref="ns2:zLegacy" minOccurs="0"/>
                <xsd:element ref="ns2:zLegacyJSON" minOccurs="0"/>
                <xsd:element ref="ns2:CC" minOccurs="0"/>
                <xsd:element ref="ns2:MailPreviewData" minOccurs="0"/>
                <xsd:element ref="ns3:SetSensitivity" minOccurs="0"/>
                <xsd:element ref="ns3:PRAText3" minOccurs="0"/>
                <xsd:element ref="ns3:Level1" minOccurs="0"/>
                <xsd:element ref="ns3:zMigrationID" minOccurs="0"/>
                <xsd:element ref="ns3:ProjectID" minOccurs="0"/>
                <xsd:element ref="ns3:zLegacyID" minOccurs="0"/>
                <xsd:element ref="ns2:_dlc_DocId" minOccurs="0"/>
                <xsd:element ref="ns2:_dlc_DocIdUrl" minOccurs="0"/>
                <xsd:element ref="ns2:_dlc_DocIdPersistId" minOccurs="0"/>
                <xsd:element ref="ns4:MediaServiceMetadata" minOccurs="0"/>
                <xsd:element ref="ns4:MediaServiceFastMetadata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ExtendedDescription" ma:index="8" nillable="true" ma:displayName="Description" ma:default="" ma:hidden="true" ma:internalName="_ExtendedDescription" ma:readOnly="fals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40200d-5ad4-4088-9410-7099857a429a" elementFormDefault="qualified">
    <xsd:import namespace="http://schemas.microsoft.com/office/2006/documentManagement/types"/>
    <xsd:import namespace="http://schemas.microsoft.com/office/infopath/2007/PartnerControls"/>
    <xsd:element name="FunctionGroup" ma:index="9" nillable="true" ma:displayName="Function Group" ma:default="NA" ma:hidden="true" ma:internalName="FunctionGroup" ma:readOnly="false">
      <xsd:simpleType>
        <xsd:restriction base="dms:Text">
          <xsd:maxLength value="255"/>
        </xsd:restriction>
      </xsd:simpleType>
    </xsd:element>
    <xsd:element name="Function" ma:index="10" nillable="true" ma:displayName="Function" ma:default="Monitoring" ma:hidden="true" ma:internalName="Function" ma:readOnly="false">
      <xsd:simpleType>
        <xsd:restriction base="dms:Text">
          <xsd:maxLength value="255"/>
        </xsd:restriction>
      </xsd:simpleType>
    </xsd:element>
    <xsd:element name="Activity" ma:index="11" nillable="true" ma:displayName="Activity" ma:default="Emissions Reduction Monitoring (ERM)" ma:hidden="true" ma:internalName="Activity" ma:readOnly="false">
      <xsd:simpleType>
        <xsd:restriction base="dms:Text">
          <xsd:maxLength value="255"/>
        </xsd:restriction>
      </xsd:simpleType>
    </xsd:element>
    <xsd:element name="Subactivity" ma:index="12" nillable="true" ma:displayName="Subactivity" ma:default="" ma:hidden="true" ma:indexed="true" ma:internalName="Subactivity" ma:readOnly="false">
      <xsd:simpleType>
        <xsd:restriction base="dms:Text">
          <xsd:maxLength value="255"/>
        </xsd:restriction>
      </xsd:simpleType>
    </xsd:element>
    <xsd:element name="Case" ma:index="13" nillable="true" ma:displayName="Case" ma:default="NA" ma:hidden="true" ma:internalName="Case" ma:readOnly="false">
      <xsd:simpleType>
        <xsd:restriction base="dms:Text">
          <xsd:maxLength value="255"/>
        </xsd:restriction>
      </xsd:simpleType>
    </xsd:element>
    <xsd:element name="Category1" ma:index="14" nillable="true" ma:displayName="Category 1" ma:default="NA" ma:hidden="true" ma:indexed="true" ma:internalName="Category1" ma:readOnly="false">
      <xsd:simpleType>
        <xsd:restriction base="dms:Text">
          <xsd:maxLength value="255"/>
        </xsd:restriction>
      </xsd:simpleType>
    </xsd:element>
    <xsd:element name="Category2" ma:index="15" nillable="true" ma:displayName="Category 2" ma:default="NA" ma:hidden="true" ma:indexed="true" ma:internalName="Category2" ma:readOnly="false">
      <xsd:simpleType>
        <xsd:restriction base="dms:Text">
          <xsd:maxLength value="255"/>
        </xsd:restriction>
      </xsd:simpleType>
    </xsd:element>
    <xsd:element name="Team" ma:index="16" nillable="true" ma:displayName="Team" ma:default="ERM 2026" ma:hidden="true" ma:internalName="Team" ma:readOnly="false">
      <xsd:simpleType>
        <xsd:restriction base="dms:Text">
          <xsd:maxLength value="255"/>
        </xsd:restriction>
      </xsd:simpleType>
    </xsd:element>
    <xsd:element name="Channel" ma:index="17" nillable="true" ma:displayName="Channel" ma:default="NA" ma:hidden="true" ma:internalName="Channel" ma:readOnly="false">
      <xsd:simpleType>
        <xsd:restriction base="dms:Text">
          <xsd:maxLength value="255"/>
        </xsd:restriction>
      </xsd:simpleType>
    </xsd:element>
    <xsd:element name="Year" ma:index="18" nillable="true" ma:displayName="Year" ma:default="NA" ma:hidden="true" ma:internalName="Year" ma:readOnly="false">
      <xsd:simpleType>
        <xsd:restriction base="dms:Text">
          <xsd:maxLength value="255"/>
        </xsd:restriction>
      </xsd:simpleType>
    </xsd:element>
    <xsd:element name="Level2" ma:index="19" nillable="true" ma:displayName="Level 2" ma:default="NA" ma:hidden="true" ma:internalName="Level2" ma:readOnly="false">
      <xsd:simpleType>
        <xsd:restriction base="dms:Text">
          <xsd:maxLength value="255"/>
        </xsd:restriction>
      </xsd:simpleType>
    </xsd:element>
    <xsd:element name="Level3" ma:index="20" nillable="true" ma:displayName="Level 3" ma:default="NA" ma:hidden="true" ma:internalName="Level3" ma:readOnly="false">
      <xsd:simpleType>
        <xsd:restriction base="dms:Text">
          <xsd:maxLength value="255"/>
        </xsd:restriction>
      </xsd:simpleType>
    </xsd:element>
    <xsd:element name="PRAType" ma:index="21" nillable="true" ma:displayName="PRA Type" ma:default="Doc" ma:hidden="true" ma:indexed="true" ma:internalName="PRAType" ma:readOnly="false">
      <xsd:simpleType>
        <xsd:restriction base="dms:Text">
          <xsd:maxLength value="255"/>
        </xsd:restriction>
      </xsd:simpleType>
    </xsd:element>
    <xsd:element name="AggregationStatus" ma:index="22" nillable="true" ma:displayName="Aggregation Status" ma:default="Normal" ma:format="Dropdown" ma:hidden="true" ma:internalName="AggregationStatus" ma:readOnly="false">
      <xsd:simpleType>
        <xsd:restriction base="dms:Choice">
          <xsd:enumeration value="Delete Soon"/>
          <xsd:enumeration value="Transfer Soon"/>
          <xsd:enumeration value="Appraise Soon"/>
          <xsd:enumeration value="Delete"/>
          <xsd:enumeration value="Transfer"/>
          <xsd:enumeration value="Appraise"/>
          <xsd:enumeration value="Hold"/>
          <xsd:enumeration value="Normal"/>
          <xsd:enumeration value="Archive"/>
          <xsd:enumeration value="Normal"/>
        </xsd:restriction>
      </xsd:simpleType>
    </xsd:element>
    <xsd:element name="SetLabel" ma:index="23" nillable="true" ma:displayName="Set Label" ma:default="NOT SET" ma:hidden="true" ma:indexed="true" ma:internalName="SetLabel" ma:readOnly="false">
      <xsd:simpleType>
        <xsd:restriction base="dms:Text">
          <xsd:maxLength value="255"/>
        </xsd:restriction>
      </xsd:simpleType>
    </xsd:element>
    <xsd:element name="DocumentType" ma:index="24" nillable="true" ma:displayName="Document Type" ma:format="Dropdown" ma:hidden="true" ma:internalName="DocumentType">
      <xsd:simpleType>
        <xsd:union memberTypes="dms:Text">
          <xsd:simpleType>
            <xsd:restriction base="dms:Choice">
              <xsd:enumeration value="APPLICATION, certificate, consent related"/>
              <xsd:enumeration value="CONTRACT, Variation, Agreement"/>
              <xsd:enumeration value="CORRESPONDENCE"/>
              <xsd:enumeration value="DRAWING, Plan, Map"/>
              <xsd:enumeration value="EMPLOYMENT related"/>
              <xsd:enumeration value="FINANCIAL related"/>
              <xsd:enumeration value="KNOWLEDGE article"/>
              <xsd:enumeration value="MEETING related"/>
              <xsd:enumeration value="MEMO, Filenote, Email"/>
              <xsd:enumeration value="MODEL, Calculation, Working"/>
              <xsd:enumeration value="PHOTO, Image or Multi-media"/>
              <xsd:enumeration value="PRESENTATION"/>
              <xsd:enumeration value="PUBLICATION material"/>
              <xsd:enumeration value="PURCHASING related"/>
              <xsd:enumeration value="REPORT, or planning related"/>
              <xsd:enumeration value="RULES, Policy, Bylaw, procedure"/>
              <xsd:enumeration value="SERVICE REQUEST related"/>
              <xsd:enumeration value="SPECIFICATION or standard"/>
              <xsd:enumeration value="SUPPLIER PRODUCT Info"/>
              <xsd:enumeration value="TEMPLATE, Checklist or Form"/>
            </xsd:restriction>
          </xsd:simpleType>
        </xsd:union>
      </xsd:simpleType>
    </xsd:element>
    <xsd:element name="ILFrom" ma:index="25" nillable="true" ma:displayName="From" ma:hidden="true" ma:internalName="ILFrom" ma:readOnly="false">
      <xsd:simpleType>
        <xsd:restriction base="dms:Text">
          <xsd:maxLength value="255"/>
        </xsd:restriction>
      </xsd:simpleType>
    </xsd:element>
    <xsd:element name="HarmonieUIHidden" ma:index="26" nillable="true" ma:displayName="HarmonieUIHidden" ma:hidden="true" ma:internalName="HarmonieUIHidden" ma:readOnly="false">
      <xsd:simpleType>
        <xsd:restriction base="dms:Text">
          <xsd:maxLength value="255"/>
        </xsd:restriction>
      </xsd:simpleType>
    </xsd:element>
    <xsd:element name="Narrative" ma:index="27" nillable="true" ma:displayName="Narrative" ma:hidden="true" ma:internalName="Narrative" ma:readOnly="false">
      <xsd:simpleType>
        <xsd:restriction base="dms:Note"/>
      </xsd:simpleType>
    </xsd:element>
    <xsd:element name="OriginalSubject" ma:index="28" nillable="true" ma:displayName="Original Subject" ma:hidden="true" ma:internalName="OriginalSubject" ma:readOnly="false">
      <xsd:simpleType>
        <xsd:restriction base="dms:Text">
          <xsd:maxLength value="255"/>
        </xsd:restriction>
      </xsd:simpleType>
    </xsd:element>
    <xsd:element name="PRADateDisposal" ma:index="29" nillable="true" ma:displayName="PRA Date Disposal" ma:format="DateOnly" ma:hidden="true" ma:internalName="PRADateDisposal" ma:readOnly="false">
      <xsd:simpleType>
        <xsd:restriction base="dms:DateTime"/>
      </xsd:simpleType>
    </xsd:element>
    <xsd:element name="PRADateTrigger" ma:index="30" nillable="true" ma:displayName="PRA Date Trigger" ma:format="DateOnly" ma:hidden="true" ma:internalName="PRADateTrigger" ma:readOnly="false">
      <xsd:simpleType>
        <xsd:restriction base="dms:DateTime"/>
      </xsd:simpleType>
    </xsd:element>
    <xsd:element name="PRAText1" ma:index="31" nillable="true" ma:displayName="PRA Text 1" ma:hidden="true" ma:internalName="PRAText1" ma:readOnly="false">
      <xsd:simpleType>
        <xsd:restriction base="dms:Text">
          <xsd:maxLength value="255"/>
        </xsd:restriction>
      </xsd:simpleType>
    </xsd:element>
    <xsd:element name="PRAText2" ma:index="32" nillable="true" ma:displayName="PRA Text 2" ma:hidden="true" ma:internalName="PRAText2" ma:readOnly="false">
      <xsd:simpleType>
        <xsd:restriction base="dms:Text">
          <xsd:maxLength value="255"/>
        </xsd:restriction>
      </xsd:simpleType>
    </xsd:element>
    <xsd:element name="PRAText4" ma:index="33" nillable="true" ma:displayName="PRA Text 4" ma:hidden="true" ma:internalName="PRAText4" ma:readOnly="false">
      <xsd:simpleType>
        <xsd:restriction base="dms:Text">
          <xsd:maxLength value="255"/>
        </xsd:restriction>
      </xsd:simpleType>
    </xsd:element>
    <xsd:element name="PRAText5" ma:index="34" nillable="true" ma:displayName="PRA Text 5" ma:hidden="true" ma:internalName="PRAText5" ma:readOnly="false">
      <xsd:simpleType>
        <xsd:restriction base="dms:Text">
          <xsd:maxLength value="255"/>
        </xsd:restriction>
      </xsd:simpleType>
    </xsd:element>
    <xsd:element name="Project" ma:index="35" nillable="true" ma:displayName="Project" ma:default="NA" ma:hidden="true" ma:internalName="Project" ma:readOnly="false">
      <xsd:simpleType>
        <xsd:restriction base="dms:Text">
          <xsd:maxLength value="255"/>
        </xsd:restriction>
      </xsd:simpleType>
    </xsd:element>
    <xsd:element name="Received" ma:index="36" nillable="true" ma:displayName="Received" ma:format="DateOnly" ma:hidden="true" ma:internalName="Received" ma:readOnly="false">
      <xsd:simpleType>
        <xsd:restriction base="dms:DateTime"/>
      </xsd:simpleType>
    </xsd:element>
    <xsd:element name="RelatedPeople" ma:index="37" nillable="true" ma:displayName="Related People" ma:hidden="true" ma:list="UserInfo" ma:SharePointGroup="0" ma:internalName="RelatedPeople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ecurityClassification" ma:index="38" nillable="true" ma:displayName="Security Classification" ma:default="C2. INTERNAL" ma:format="Dropdown" ma:hidden="true" ma:internalName="SecurityClassification">
      <xsd:simpleType>
        <xsd:union memberTypes="dms:Text">
          <xsd:simpleType>
            <xsd:restriction base="dms:Choice">
              <xsd:enumeration value="C1. OPEN"/>
              <xsd:enumeration value="C2. INTERNAL"/>
              <xsd:enumeration value="C3. RESTRICTED"/>
              <xsd:enumeration value="C4. CONFIDENTIAL"/>
              <xsd:enumeration value="C2. INTERNAL"/>
            </xsd:restriction>
          </xsd:simpleType>
        </xsd:union>
      </xsd:simpleType>
    </xsd:element>
    <xsd:element name="Sent" ma:index="39" nillable="true" ma:displayName="Sent" ma:format="DateTime" ma:hidden="true" ma:internalName="Sent" ma:readOnly="false">
      <xsd:simpleType>
        <xsd:restriction base="dms:DateTime"/>
      </xsd:simpleType>
    </xsd:element>
    <xsd:element name="To" ma:index="40" nillable="true" ma:displayName="To" ma:hidden="true" ma:internalName="To" ma:readOnly="false">
      <xsd:simpleType>
        <xsd:restriction base="dms:Text">
          <xsd:maxLength value="255"/>
        </xsd:restriction>
      </xsd:simpleType>
    </xsd:element>
    <xsd:element name="zLegacyDocID" ma:index="41" nillable="true" ma:displayName="Legacy Doc ID" ma:hidden="true" ma:internalName="zLegacyDocID" ma:readOnly="false">
      <xsd:simpleType>
        <xsd:restriction base="dms:Text">
          <xsd:maxLength value="255"/>
        </xsd:restriction>
      </xsd:simpleType>
    </xsd:element>
    <xsd:element name="zLegacy" ma:index="42" nillable="true" ma:displayName="zLegacy" ma:hidden="true" ma:internalName="zLegacy" ma:readOnly="false">
      <xsd:simpleType>
        <xsd:restriction base="dms:Note"/>
      </xsd:simpleType>
    </xsd:element>
    <xsd:element name="zLegacyJSON" ma:index="43" nillable="true" ma:displayName="zLegacyJSON" ma:hidden="true" ma:internalName="zLegacyJSON" ma:readOnly="false">
      <xsd:simpleType>
        <xsd:restriction base="dms:Note"/>
      </xsd:simpleType>
    </xsd:element>
    <xsd:element name="CC" ma:index="44" nillable="true" ma:displayName="CC" ma:hidden="true" ma:internalName="CC" ma:readOnly="false">
      <xsd:simpleType>
        <xsd:restriction base="dms:Text">
          <xsd:maxLength value="255"/>
        </xsd:restriction>
      </xsd:simpleType>
    </xsd:element>
    <xsd:element name="MailPreviewData" ma:index="45" nillable="true" ma:displayName="MailPreviewData" ma:hidden="true" ma:internalName="MailPreviewData" ma:readOnly="false">
      <xsd:simpleType>
        <xsd:restriction base="dms:Note"/>
      </xsd:simpleType>
    </xsd:element>
    <xsd:element name="_dlc_DocId" ma:index="52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53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54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ac9bea-d09c-48b0-9841-7eb5347add9c" elementFormDefault="qualified">
    <xsd:import namespace="http://schemas.microsoft.com/office/2006/documentManagement/types"/>
    <xsd:import namespace="http://schemas.microsoft.com/office/infopath/2007/PartnerControls"/>
    <xsd:element name="SetSensitivity" ma:index="46" nillable="true" ma:displayName="Set Sensitivity" ma:default="NOT SET" ma:hidden="true" ma:indexed="true" ma:internalName="SetSensitivity" ma:readOnly="false">
      <xsd:simpleType>
        <xsd:restriction base="dms:Text">
          <xsd:maxLength value="255"/>
        </xsd:restriction>
      </xsd:simpleType>
    </xsd:element>
    <xsd:element name="PRAText3" ma:index="47" nillable="true" ma:displayName="PRA Text 3" ma:hidden="true" ma:internalName="PRAText3" ma:readOnly="false">
      <xsd:simpleType>
        <xsd:restriction base="dms:Text">
          <xsd:maxLength value="255"/>
        </xsd:restriction>
      </xsd:simpleType>
    </xsd:element>
    <xsd:element name="Level1" ma:index="48" nillable="true" ma:displayName="Level 1" ma:default="NA" ma:hidden="true" ma:internalName="Level1" ma:readOnly="false">
      <xsd:simpleType>
        <xsd:restriction base="dms:Text">
          <xsd:maxLength value="255"/>
        </xsd:restriction>
      </xsd:simpleType>
    </xsd:element>
    <xsd:element name="zMigrationID" ma:index="49" nillable="true" ma:displayName="zMigrationID" ma:hidden="true" ma:indexed="true" ma:internalName="zMigrationID" ma:readOnly="false">
      <xsd:simpleType>
        <xsd:restriction base="dms:Text">
          <xsd:maxLength value="255"/>
        </xsd:restriction>
      </xsd:simpleType>
    </xsd:element>
    <xsd:element name="ProjectID" ma:index="50" nillable="true" ma:displayName="ProjectID" ma:hidden="true" ma:internalName="ProjectID" ma:readOnly="false">
      <xsd:simpleType>
        <xsd:restriction base="dms:Text">
          <xsd:maxLength value="255"/>
        </xsd:restriction>
      </xsd:simpleType>
    </xsd:element>
    <xsd:element name="zLegacyID" ma:index="51" nillable="true" ma:displayName="zLegacyID" ma:hidden="true" ma:internalName="zLegacyID" ma:readOnly="fals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cdc397-27c0-430a-a24a-3ab1c5c3c1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5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5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5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FA54CA3-8F7A-451F-8C54-AC7ABA949AA0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7152064E-95C3-4D6F-8BCD-056F9236895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80866F2-6277-4230-8CC7-82CF7E1B0CBE}">
  <ds:schemaRefs>
    <ds:schemaRef ds:uri="1cac9bea-d09c-48b0-9841-7eb5347add9c"/>
    <ds:schemaRef ds:uri="http://purl.org/dc/elements/1.1/"/>
    <ds:schemaRef ds:uri="8dcdc397-27c0-430a-a24a-3ab1c5c3c152"/>
    <ds:schemaRef ds:uri="http://www.w3.org/XML/1998/namespace"/>
    <ds:schemaRef ds:uri="0840200d-5ad4-4088-9410-7099857a429a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schemas.microsoft.com/sharepoint/v3"/>
    <ds:schemaRef ds:uri="http://schemas.openxmlformats.org/package/2006/metadata/core-properties"/>
    <ds:schemaRef ds:uri="http://schemas.microsoft.com/office/infopath/2007/PartnerControls"/>
    <ds:schemaRef ds:uri="http://purl.org/dc/terms/"/>
  </ds:schemaRefs>
</ds:datastoreItem>
</file>

<file path=customXml/itemProps4.xml><?xml version="1.0" encoding="utf-8"?>
<ds:datastoreItem xmlns:ds="http://schemas.openxmlformats.org/officeDocument/2006/customXml" ds:itemID="{58E55C9F-A8B2-4FC3-9035-920758FC10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0840200d-5ad4-4088-9410-7099857a429a"/>
    <ds:schemaRef ds:uri="1cac9bea-d09c-48b0-9841-7eb5347add9c"/>
    <ds:schemaRef ds:uri="8dcdc397-27c0-430a-a24a-3ab1c5c3c15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Version history</vt:lpstr>
      <vt:lpstr>Contents</vt:lpstr>
      <vt:lpstr>Chapter 2</vt:lpstr>
      <vt:lpstr>Chapter 3</vt:lpstr>
      <vt:lpstr>Chapter 4</vt:lpstr>
      <vt:lpstr>Chapter 7</vt:lpstr>
      <vt:lpstr>Chapter 8</vt:lpstr>
      <vt:lpstr>Chapter 9</vt:lpstr>
      <vt:lpstr>Chapter 10</vt:lpstr>
      <vt:lpstr>Chapter 11</vt:lpstr>
      <vt:lpstr>TechAnnex - Figures</vt:lpstr>
      <vt:lpstr>TechAnnex- Indicators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Paul Young</dc:creator>
  <cp:keywords/>
  <dc:description/>
  <cp:lastModifiedBy>John Andrews</cp:lastModifiedBy>
  <cp:revision/>
  <dcterms:created xsi:type="dcterms:W3CDTF">2023-10-12T00:37:10Z</dcterms:created>
  <dcterms:modified xsi:type="dcterms:W3CDTF">2026-07-06T22:56:56Z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0x0101004898129454668C41A72EA933C5CF79D6</vt:lpwstr>
  </property>
  <property fmtid="{D5CDD505-2E9C-101B-9397-08002B2CF9AE}" pid="3" name="_dlc_DocIdItemGuid">
    <vt:lpwstr>2e481f7f-07ee-4279-9e7d-78ffc2ed62b6</vt:lpwstr>
  </property>
  <property fmtid="{D5CDD505-2E9C-101B-9397-08002B2CF9AE}" pid="4" name="_dlc_DocId">
    <vt:lpwstr>ZRPJAS3TEE2M-170698713-39</vt:lpwstr>
  </property>
  <property fmtid="{D5CDD505-2E9C-101B-9397-08002B2CF9AE}" pid="5" name="_dlc_DocIdUrl">
    <vt:lpwstr>https://climatechangegovt.sharepoint.com/sites/GHG/_layouts/15/DocIdRedir.aspx?ID=ZRPJAS3TEE2M-170698713-39, ZRPJAS3TEE2M-170698713-39</vt:lpwstr>
  </property>
  <property fmtid="{D5CDD505-2E9C-101B-9397-08002B2CF9AE}" pid="6" name="Order">
    <vt:r8>500</vt:r8>
  </property>
  <property fmtid="{D5CDD505-2E9C-101B-9397-08002B2CF9AE}" pid="7" name="xd_ProgID">
    <vt:lpwstr/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_ExtendedDescription">
    <vt:lpwstr/>
  </property>
  <property fmtid="{D5CDD505-2E9C-101B-9397-08002B2CF9AE}" pid="11" name="TriggerFlowInfo">
    <vt:lpwstr/>
  </property>
  <property fmtid="{D5CDD505-2E9C-101B-9397-08002B2CF9AE}" pid="12" name="xd_Signature">
    <vt:bool>false</vt:bool>
  </property>
  <property fmtid="{D5CDD505-2E9C-101B-9397-08002B2CF9AE}" pid="13" name="MediaServiceImageTags">
    <vt:lpwstr/>
  </property>
  <property fmtid="{D5CDD505-2E9C-101B-9397-08002B2CF9AE}" pid="14" name="CategoryName">
    <vt:lpwstr>GHG Inventory</vt:lpwstr>
  </property>
  <property fmtid="{D5CDD505-2E9C-101B-9397-08002B2CF9AE}" pid="15" name="AggregationStatus0">
    <vt:lpwstr>Normal</vt:lpwstr>
  </property>
  <property fmtid="{D5CDD505-2E9C-101B-9397-08002B2CF9AE}" pid="16" name="MSIP_Label_7243e26e-2558-419d-8098-cf1362baec9a_Enabled">
    <vt:lpwstr>true</vt:lpwstr>
  </property>
  <property fmtid="{D5CDD505-2E9C-101B-9397-08002B2CF9AE}" pid="17" name="MSIP_Label_7243e26e-2558-419d-8098-cf1362baec9a_SetDate">
    <vt:lpwstr>2026-05-25T02:28:21Z</vt:lpwstr>
  </property>
  <property fmtid="{D5CDD505-2E9C-101B-9397-08002B2CF9AE}" pid="18" name="MSIP_Label_7243e26e-2558-419d-8098-cf1362baec9a_Method">
    <vt:lpwstr>Privileged</vt:lpwstr>
  </property>
  <property fmtid="{D5CDD505-2E9C-101B-9397-08002B2CF9AE}" pid="19" name="MSIP_Label_7243e26e-2558-419d-8098-cf1362baec9a_Name">
    <vt:lpwstr>Staff In-Confidence</vt:lpwstr>
  </property>
  <property fmtid="{D5CDD505-2E9C-101B-9397-08002B2CF9AE}" pid="20" name="MSIP_Label_7243e26e-2558-419d-8098-cf1362baec9a_SiteId">
    <vt:lpwstr>27523570-98da-4a95-b560-ba6bb21643d0</vt:lpwstr>
  </property>
  <property fmtid="{D5CDD505-2E9C-101B-9397-08002B2CF9AE}" pid="21" name="MSIP_Label_7243e26e-2558-419d-8098-cf1362baec9a_ActionId">
    <vt:lpwstr>d9782625-b3bf-4ec0-9613-2c35353f5fa7</vt:lpwstr>
  </property>
  <property fmtid="{D5CDD505-2E9C-101B-9397-08002B2CF9AE}" pid="22" name="MSIP_Label_7243e26e-2558-419d-8098-cf1362baec9a_ContentBits">
    <vt:lpwstr>3</vt:lpwstr>
  </property>
  <property fmtid="{D5CDD505-2E9C-101B-9397-08002B2CF9AE}" pid="23" name="MSIP_Label_7243e26e-2558-419d-8098-cf1362baec9a_Tag">
    <vt:lpwstr>10, 0, 1, 1</vt:lpwstr>
  </property>
</Properties>
</file>