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5"/>
  <workbookPr defaultThemeVersion="124226"/>
  <mc:AlternateContent xmlns:mc="http://schemas.openxmlformats.org/markup-compatibility/2006">
    <mc:Choice Requires="x15">
      <x15ac:absPath xmlns:x15ac="http://schemas.microsoft.com/office/spreadsheetml/2010/11/ac" url="https://climatechangegovt.sharepoint.com/sites/Governance/StatutoryReporting/Chief Executive Gifts, Benefits and Expenses 2020 - 2021/"/>
    </mc:Choice>
  </mc:AlternateContent>
  <xr:revisionPtr revIDLastSave="0" documentId="8_{D97D094E-ED1B-4C5D-B3BD-B0C8B8508C63}" xr6:coauthVersionLast="47" xr6:coauthVersionMax="47" xr10:uidLastSave="{00000000-0000-0000-0000-000000000000}"/>
  <bookViews>
    <workbookView xWindow="-120" yWindow="-120" windowWidth="29040" windowHeight="15840" firstSheet="2"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expenses'!$A$1:$E$29</definedName>
    <definedName name="_xlnm.Print_Area" localSheetId="5">'Gifts and benefits'!$A$1:$F$28</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4" l="1"/>
  <c r="C23" i="3"/>
  <c r="C25" i="2"/>
  <c r="C41" i="1"/>
  <c r="C56" i="1"/>
  <c r="C21" i="1"/>
  <c r="B6" i="13" l="1"/>
  <c r="E60" i="13"/>
  <c r="C60" i="13"/>
  <c r="C19" i="4"/>
  <c r="C18" i="4"/>
  <c r="B60" i="13" l="1"/>
  <c r="B59" i="13"/>
  <c r="D59" i="13"/>
  <c r="B58" i="13"/>
  <c r="D58" i="13"/>
  <c r="D57" i="13"/>
  <c r="B57" i="13"/>
  <c r="D56" i="13"/>
  <c r="B56" i="13"/>
  <c r="D55" i="13"/>
  <c r="B55" i="13"/>
  <c r="B2" i="4"/>
  <c r="B3" i="4"/>
  <c r="B2" i="3"/>
  <c r="B3" i="3"/>
  <c r="B2" i="2"/>
  <c r="B3" i="2"/>
  <c r="B2" i="1"/>
  <c r="B3" i="1"/>
  <c r="F58" i="13" l="1"/>
  <c r="D25" i="2" s="1"/>
  <c r="F60" i="13"/>
  <c r="E17" i="4" s="1"/>
  <c r="F59" i="13"/>
  <c r="D23" i="3" s="1"/>
  <c r="F57" i="13"/>
  <c r="D56" i="1" s="1"/>
  <c r="F56" i="13"/>
  <c r="D41" i="1" s="1"/>
  <c r="F55" i="13"/>
  <c r="D21" i="1" s="1"/>
  <c r="C13" i="13"/>
  <c r="C12" i="13"/>
  <c r="C11" i="13"/>
  <c r="C16" i="13" l="1"/>
  <c r="C17" i="13"/>
  <c r="B5" i="4" l="1"/>
  <c r="B4" i="4"/>
  <c r="B5" i="3"/>
  <c r="B4" i="3"/>
  <c r="B5" i="2"/>
  <c r="B4" i="2"/>
  <c r="B5" i="1"/>
  <c r="B4" i="1"/>
  <c r="C15" i="13" l="1"/>
  <c r="F12" i="13" l="1"/>
  <c r="C17" i="4"/>
  <c r="F11" i="13" s="1"/>
  <c r="F13" i="13" l="1"/>
  <c r="B56" i="1"/>
  <c r="B17" i="13" s="1"/>
  <c r="B41" i="1"/>
  <c r="B16" i="13" s="1"/>
  <c r="B21" i="1"/>
  <c r="B15" i="13" s="1"/>
  <c r="B23" i="3" l="1"/>
  <c r="B13" i="13" s="1"/>
  <c r="B25" i="2"/>
  <c r="B12" i="13" s="1"/>
  <c r="B11" i="13" l="1"/>
  <c r="B5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4"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<sst xmlns="http://schemas.openxmlformats.org/spreadsheetml/2006/main" count="316" uniqueCount="216">
  <si>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</si>
  <si>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</si>
  <si>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</si>
  <si>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</si>
  <si>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</si>
  <si>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</si>
  <si>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</si>
  <si>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</si>
  <si>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</si>
  <si>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</si>
  <si>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</si>
  <si>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</si>
  <si>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</si>
  <si>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</si>
  <si>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</si>
  <si>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</si>
  <si>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</si>
  <si>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</si>
  <si>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</si>
  <si>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</si>
  <si>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</si>
  <si>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</si>
  <si>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</si>
  <si>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</si>
  <si>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</si>
  <si>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</si>
  <si>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</si>
  <si>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</si>
  <si>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</si>
  <si>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</si>
  <si>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</si>
  <si>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</si>
  <si>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</si>
  <si>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</si>
  <si>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</si>
  <si>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</si>
  <si>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</si>
  <si>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</si>
  <si>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</si>
  <si>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</si>
  <si>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</si>
  <si>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</si>
  <si>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</si>
  <si>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</si>
  <si>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</si>
  <si>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</si>
  <si>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</si>
  <si>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</si>
  <si>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</si>
  <si>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</si>
  <si>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</si>
  <si>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</si>
  <si>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</si>
  <si>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Climate Change Commission</t>
  </si>
  <si>
    <t>Chief Executive**</t>
  </si>
  <si>
    <t>Joanna Hendy</t>
  </si>
  <si>
    <t>Disclosure period start***</t>
  </si>
  <si>
    <t>Disclosure period end***</t>
  </si>
  <si>
    <t>Agency totals check</t>
  </si>
  <si>
    <t>Chief Executive approval****</t>
  </si>
  <si>
    <t>This disclosure has been approved by the Chief Executive</t>
  </si>
  <si>
    <t>Other sign-off****</t>
  </si>
  <si>
    <t>This disclosure has been approved by the Chair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</si>
  <si>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</si>
  <si>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</si>
  <si>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</si>
  <si>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</si>
  <si>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</si>
  <si>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</si>
  <si>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</si>
  <si>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</si>
  <si>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</si>
  <si>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</si>
  <si>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</si>
  <si>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</si>
  <si>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</si>
  <si>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</si>
  <si>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</si>
  <si>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</si>
  <si>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</si>
  <si>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</si>
  <si>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</si>
  <si>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</si>
  <si>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</si>
  <si>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</si>
  <si>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</si>
  <si>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</si>
  <si>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</si>
  <si>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</si>
  <si>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</si>
  <si>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</si>
  <si>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</si>
  <si>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</si>
  <si>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</si>
  <si>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</si>
  <si>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</si>
  <si>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</si>
  <si>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</si>
  <si>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</si>
  <si>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</si>
  <si>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</si>
  <si>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</si>
  <si>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</si>
  <si>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</si>
  <si>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</si>
  <si>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</si>
  <si>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</si>
  <si>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</si>
  <si>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</si>
  <si>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</si>
  <si>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</si>
  <si>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</si>
  <si>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</si>
  <si>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</si>
  <si>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</si>
  <si>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</si>
  <si>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</si>
  <si>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</si>
  <si>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</si>
  <si>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</si>
  <si>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</si>
  <si>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</si>
  <si>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</si>
  <si>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</si>
  <si>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</si>
  <si>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</si>
  <si>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No international travel expenses to disclose for this period</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</si>
  <si>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</si>
  <si>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</si>
  <si>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</si>
  <si>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10 - 12 February 2021</t>
  </si>
  <si>
    <t>Climate Change Commission's Draft Advice stakeholder consultation</t>
  </si>
  <si>
    <t>Train</t>
  </si>
  <si>
    <t>Auckland</t>
  </si>
  <si>
    <t>Accommodation</t>
  </si>
  <si>
    <t>Taxi - two people</t>
  </si>
  <si>
    <t>Airfare</t>
  </si>
  <si>
    <t>14 February - 16 February 2021</t>
  </si>
  <si>
    <t>Climate Change Commission's Draft Advice stakeholder consultation - in-person events were conducted online due to COVID lockdown</t>
  </si>
  <si>
    <t>Airfares and accommodation</t>
  </si>
  <si>
    <t>Invercargill/Christchurch</t>
  </si>
  <si>
    <t>9 March - 11 March 2021</t>
  </si>
  <si>
    <t>Speaker at Aotearoa Circle Hui and stakeholder engagement meetings</t>
  </si>
  <si>
    <t>Airfares</t>
  </si>
  <si>
    <t>Taxis</t>
  </si>
  <si>
    <t>Airfare Service Fee</t>
  </si>
  <si>
    <t>18 March - 19 March 2021</t>
  </si>
  <si>
    <t>Attendance at annual Business NZ CEO Dinner (PM and Ministers) and stakeholder engagement meetings</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</si>
  <si>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</si>
  <si>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</si>
  <si>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</si>
  <si>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</si>
  <si>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Climate Change Commission's Draft Advice - late finish at the Commission</t>
  </si>
  <si>
    <t>Taxi</t>
  </si>
  <si>
    <t>Wellington</t>
  </si>
  <si>
    <t>Attendance at Toitū Envirocare event</t>
  </si>
  <si>
    <t>Meeting with the Hon Judith Collins at Parliament</t>
  </si>
  <si>
    <t>Meeting with British High Commissioner</t>
  </si>
  <si>
    <t>Taxi - three people</t>
  </si>
  <si>
    <t>Attendance at the Environment Select Committee Meeting</t>
  </si>
  <si>
    <t>Taxi - four people</t>
  </si>
  <si>
    <t>Climate Change Commission's Final Advice - late finish at the Commission</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</si>
  <si>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</si>
  <si>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</si>
  <si>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</si>
  <si>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</si>
  <si>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</si>
  <si>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</si>
  <si>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</si>
  <si>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</si>
  <si>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</si>
  <si>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</si>
  <si>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</si>
  <si>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</si>
  <si>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</si>
  <si>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No hospitality provided</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</si>
  <si>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</si>
  <si>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</si>
  <si>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</si>
  <si>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</si>
  <si>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</si>
  <si>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</si>
  <si>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</si>
  <si>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</si>
  <si>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</si>
  <si>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1 July 2020 - 30 June 2021</t>
  </si>
  <si>
    <t>Telecommunications</t>
  </si>
  <si>
    <t>Phone plan $22/month</t>
  </si>
  <si>
    <t>Tablet plan $22/month</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</si>
  <si>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</si>
  <si>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</si>
  <si>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</si>
  <si>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</si>
  <si>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</si>
  <si>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</si>
  <si>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</si>
  <si>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</si>
  <si>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</si>
  <si>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</si>
  <si>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</si>
  <si>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Bouquet of flowers</t>
  </si>
  <si>
    <t>New Zealand Electricity Authority</t>
  </si>
  <si>
    <t>Presentation and attendance at the NZ Electricity Strategy Day - Low-emissions energy</t>
  </si>
  <si>
    <t xml:space="preserve">2 x tickets for the All Blacks vs Australia Bledisloe Cup Test in Wellington </t>
  </si>
  <si>
    <t>Todd Corporation</t>
  </si>
  <si>
    <t>Congratulatory Cake</t>
  </si>
  <si>
    <t>Climate Change Team at Ministry for the Environment</t>
  </si>
  <si>
    <t>The Commission's Draft Advice</t>
  </si>
  <si>
    <t xml:space="preserve">Invitation to attend the 36th America's Cup Toyota Hospitality Event in Auckland </t>
  </si>
  <si>
    <t>Toyota NZ</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</si>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</sst>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9">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10"/>
      <color rgb="FF000000"/>
      <name val="Arial"/>
      <family val="2"/>
      <charset val="1"/>
    </font>
    <font>
      <sz val="12"/>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rgb="FFCCFFCC"/>
        <bgColor rgb="FF000000"/>
      </patternFill>
    </fill>
  </fills>
  <borders count="14">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style="thin">
        <color rgb="FFBFBFBF"/>
      </bottom>
      <diagonal/>
    </border>
    <border>
      <left style="thin">
        <color rgb="FFE7E6E6"/>
      </left>
      <right style="thin">
        <color rgb="FFE7E6E6"/>
      </right>
      <top style="thin">
        <color rgb="FFE7E6E6"/>
      </top>
      <bottom style="thin">
        <color rgb="FFE7E6E6"/>
      </bottom>
      <diagonal/>
    </border>
    <border>
      <left/>
      <right/>
      <top style="thin">
        <color rgb="FFD9D9D9"/>
      </top>
      <bottom style="thin">
        <color rgb="FF000000"/>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0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49" fontId="15" fillId="11" borderId="3" xfId="0" applyNumberFormat="1" applyFont="1" applyFill="1" applyBorder="1" applyAlignment="1" applyProtection="1">
      <alignment horizontal="right" vertical="center"/>
      <protection locked="0"/>
    </xf>
    <xf numFmtId="49" fontId="15" fillId="11" borderId="4" xfId="0" applyNumberFormat="1" applyFont="1" applyFill="1" applyBorder="1" applyAlignment="1" applyProtection="1">
      <alignment vertical="top" wrapText="1"/>
      <protection locked="0"/>
    </xf>
    <xf numFmtId="0" fontId="0" fillId="11" borderId="5" xfId="0" applyFill="1" applyBorder="1" applyAlignment="1" applyProtection="1">
      <alignment horizontal="left" vertical="center" wrapText="1"/>
      <protection locked="0"/>
    </xf>
    <xf numFmtId="49" fontId="37" fillId="11" borderId="0" xfId="0" applyNumberFormat="1" applyFont="1" applyFill="1" applyAlignment="1" applyProtection="1">
      <alignment vertical="top" wrapText="1"/>
      <protection locked="0"/>
    </xf>
    <xf numFmtId="167" fontId="15" fillId="11" borderId="3" xfId="0" applyNumberFormat="1" applyFont="1" applyFill="1" applyBorder="1" applyAlignment="1" applyProtection="1">
      <alignment horizontal="right" vertical="center"/>
      <protection locked="0"/>
    </xf>
    <xf numFmtId="0" fontId="35" fillId="3" borderId="0" xfId="0" applyFont="1" applyFill="1" applyBorder="1" applyAlignment="1" applyProtection="1">
      <alignment horizontal="center" vertical="center" wrapText="1"/>
    </xf>
    <xf numFmtId="49" fontId="15" fillId="11" borderId="12" xfId="0" applyNumberFormat="1" applyFont="1" applyFill="1" applyBorder="1" applyAlignment="1" applyProtection="1">
      <alignment horizontal="right" vertical="center"/>
      <protection locked="0"/>
    </xf>
    <xf numFmtId="164" fontId="15" fillId="11" borderId="12" xfId="0" applyNumberFormat="1" applyFont="1" applyFill="1" applyBorder="1" applyAlignment="1" applyProtection="1">
      <alignment vertical="center" wrapText="1"/>
      <protection locked="0"/>
    </xf>
    <xf numFmtId="0" fontId="15" fillId="11" borderId="12" xfId="0" applyFont="1" applyFill="1" applyBorder="1" applyAlignment="1" applyProtection="1">
      <alignment vertical="center" wrapText="1"/>
      <protection locked="0"/>
    </xf>
    <xf numFmtId="0" fontId="0" fillId="11" borderId="13" xfId="0" applyFill="1" applyBorder="1" applyProtection="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0" fontId="38" fillId="12" borderId="11" xfId="0" applyFont="1" applyFill="1" applyBorder="1" applyAlignment="1">
      <alignment horizontal="left" vertical="center" wrapText="1" readingOrder="1"/>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35" fillId="3" borderId="6" xfId="0" applyFont="1" applyFill="1" applyBorder="1" applyAlignment="1" applyProtection="1">
      <alignment horizontal="center" vertical="center" wrapText="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1">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31" zoomScaleNormal="100" workbookViewId="0">
      <selection activeCell="A45" sqref="A45"/>
    </sheetView>
  </sheetViews>
  <sheetFormatPr defaultColWidth="0" defaultRowHeight="14.25" zeroHeight="1"/>
  <cols>
    <col min="1" max="1" width="219.28515625" style="70" customWidth="1"/>
    <col min="2" max="2" width="33.28515625" style="69" customWidth="1"/>
    <col min="3" max="16384" width="8.7109375" style="16" hidden="1"/>
  </cols>
  <sheetData>
    <row r="1" spans="1:2" ht="23.25" customHeight="1">
      <c r="A1" s="68" t="s">
        <v>0</v>
      </c>
    </row>
    <row r="2" spans="1:2" ht="33" customHeight="1">
      <c r="A2" s="132" t="s">
        <v>1</v>
      </c>
    </row>
    <row r="3" spans="1:2" ht="17.25" customHeight="1"/>
    <row r="4" spans="1:2" ht="23.25" customHeight="1">
      <c r="A4" s="156" t="s">
        <v>2</v>
      </c>
    </row>
    <row r="5" spans="1:2" ht="17.25" customHeight="1"/>
    <row r="6" spans="1:2" ht="23.25" customHeight="1">
      <c r="A6" s="71" t="s">
        <v>3</v>
      </c>
    </row>
    <row r="7" spans="1:2" ht="17.25" customHeight="1">
      <c r="A7" s="72" t="s">
        <v>4</v>
      </c>
    </row>
    <row r="8" spans="1:2" ht="17.25" customHeight="1">
      <c r="A8" s="73" t="s">
        <v>5</v>
      </c>
    </row>
    <row r="9" spans="1:2" ht="17.25" customHeight="1">
      <c r="A9" s="73"/>
    </row>
    <row r="10" spans="1:2" ht="23.25" customHeight="1">
      <c r="A10" s="71" t="s">
        <v>6</v>
      </c>
      <c r="B10" s="105" t="s">
        <v>7</v>
      </c>
    </row>
    <row r="11" spans="1:2" ht="17.25" customHeight="1">
      <c r="A11" s="74" t="s">
        <v>8</v>
      </c>
    </row>
    <row r="12" spans="1:2" ht="17.25" customHeight="1">
      <c r="A12" s="73" t="s">
        <v>9</v>
      </c>
    </row>
    <row r="13" spans="1:2" ht="17.25" customHeight="1">
      <c r="A13" s="73" t="s">
        <v>10</v>
      </c>
    </row>
    <row r="14" spans="1:2" ht="17.25" customHeight="1">
      <c r="A14" s="75" t="s">
        <v>11</v>
      </c>
    </row>
    <row r="15" spans="1:2" ht="17.25" customHeight="1">
      <c r="A15" s="73" t="s">
        <v>12</v>
      </c>
    </row>
    <row r="16" spans="1:2" ht="17.25" customHeight="1">
      <c r="A16" s="73"/>
    </row>
    <row r="17" spans="1:1" ht="23.25" customHeight="1">
      <c r="A17" s="71" t="s">
        <v>13</v>
      </c>
    </row>
    <row r="18" spans="1:1" ht="17.25" customHeight="1">
      <c r="A18" s="75" t="s">
        <v>14</v>
      </c>
    </row>
    <row r="19" spans="1:1" ht="17.25" customHeight="1">
      <c r="A19" s="75" t="s">
        <v>15</v>
      </c>
    </row>
    <row r="20" spans="1:1" ht="17.25" customHeight="1">
      <c r="A20" s="101" t="s">
        <v>16</v>
      </c>
    </row>
    <row r="21" spans="1:1" ht="17.25" customHeight="1">
      <c r="A21" s="76"/>
    </row>
    <row r="22" spans="1:1" ht="23.25" customHeight="1">
      <c r="A22" s="71" t="s">
        <v>17</v>
      </c>
    </row>
    <row r="23" spans="1:1" ht="17.25" customHeight="1">
      <c r="A23" s="76" t="s">
        <v>18</v>
      </c>
    </row>
    <row r="24" spans="1:1" ht="17.25" customHeight="1">
      <c r="A24" s="76"/>
    </row>
    <row r="25" spans="1:1" ht="23.25" customHeight="1">
      <c r="A25" s="71" t="s">
        <v>19</v>
      </c>
    </row>
    <row r="26" spans="1:1" ht="17.25" customHeight="1">
      <c r="A26" s="77" t="s">
        <v>20</v>
      </c>
    </row>
    <row r="27" spans="1:1" ht="32.25" customHeight="1">
      <c r="A27" s="75" t="s">
        <v>21</v>
      </c>
    </row>
    <row r="28" spans="1:1" ht="17.25" customHeight="1">
      <c r="A28" s="77" t="s">
        <v>22</v>
      </c>
    </row>
    <row r="29" spans="1:1" ht="32.25" customHeight="1">
      <c r="A29" s="75" t="s">
        <v>23</v>
      </c>
    </row>
    <row r="30" spans="1:1" ht="17.25" customHeight="1">
      <c r="A30" s="77" t="s">
        <v>24</v>
      </c>
    </row>
    <row r="31" spans="1:1" ht="17.25" customHeight="1">
      <c r="A31" s="75" t="s">
        <v>25</v>
      </c>
    </row>
    <row r="32" spans="1:1" ht="17.25" customHeight="1">
      <c r="A32" s="77" t="s">
        <v>26</v>
      </c>
    </row>
    <row r="33" spans="1:1" ht="32.25" customHeight="1">
      <c r="A33" s="78" t="s">
        <v>27</v>
      </c>
    </row>
    <row r="34" spans="1:1" ht="32.25" customHeight="1">
      <c r="A34" s="79" t="s">
        <v>28</v>
      </c>
    </row>
    <row r="35" spans="1:1" ht="17.25" customHeight="1">
      <c r="A35" s="77" t="s">
        <v>29</v>
      </c>
    </row>
    <row r="36" spans="1:1" ht="32.25" customHeight="1">
      <c r="A36" s="75" t="s">
        <v>30</v>
      </c>
    </row>
    <row r="37" spans="1:1" ht="32.25" customHeight="1">
      <c r="A37" s="78" t="s">
        <v>31</v>
      </c>
    </row>
    <row r="38" spans="1:1" ht="32.25" customHeight="1">
      <c r="A38" s="75" t="s">
        <v>32</v>
      </c>
    </row>
    <row r="39" spans="1:1" ht="17.25" customHeight="1">
      <c r="A39" s="79"/>
    </row>
    <row r="40" spans="1:1" ht="22.5" customHeight="1">
      <c r="A40" s="71" t="s">
        <v>33</v>
      </c>
    </row>
    <row r="41" spans="1:1" ht="17.25" customHeight="1">
      <c r="A41" s="84" t="s">
        <v>34</v>
      </c>
    </row>
    <row r="42" spans="1:1" ht="17.25" customHeight="1">
      <c r="A42" s="80" t="s">
        <v>35</v>
      </c>
    </row>
    <row r="43" spans="1:1" ht="17.25" customHeight="1">
      <c r="A43" s="81" t="s">
        <v>36</v>
      </c>
    </row>
    <row r="44" spans="1:1" ht="32.25" customHeight="1">
      <c r="A44" s="81" t="s">
        <v>37</v>
      </c>
    </row>
    <row r="45" spans="1:1" ht="32.25" customHeight="1">
      <c r="A45" s="81" t="s">
        <v>38</v>
      </c>
    </row>
    <row r="46" spans="1:1" ht="17.25" customHeight="1">
      <c r="A46" s="82" t="s">
        <v>39</v>
      </c>
    </row>
    <row r="47" spans="1:1" ht="32.25" customHeight="1">
      <c r="A47" s="78" t="s">
        <v>40</v>
      </c>
    </row>
    <row r="48" spans="1:1" ht="32.25" customHeight="1">
      <c r="A48" s="78" t="s">
        <v>41</v>
      </c>
    </row>
    <row r="49" spans="1:1" ht="32.25" customHeight="1">
      <c r="A49" s="81" t="s">
        <v>42</v>
      </c>
    </row>
    <row r="50" spans="1:1" ht="17.25" customHeight="1">
      <c r="A50" s="81" t="s">
        <v>43</v>
      </c>
    </row>
    <row r="51" spans="1:1" ht="17.25" customHeight="1">
      <c r="A51" s="81" t="s">
        <v>44</v>
      </c>
    </row>
    <row r="52" spans="1:1" ht="17.25" customHeight="1">
      <c r="A52" s="81"/>
    </row>
    <row r="53" spans="1:1" ht="22.5" customHeight="1">
      <c r="A53" s="71" t="s">
        <v>45</v>
      </c>
    </row>
    <row r="54" spans="1:1" ht="32.25" customHeight="1">
      <c r="A54" s="142" t="s">
        <v>46</v>
      </c>
    </row>
    <row r="55" spans="1:1" ht="17.25" customHeight="1">
      <c r="A55" s="83" t="s">
        <v>47</v>
      </c>
    </row>
    <row r="56" spans="1:1" ht="17.25" customHeight="1">
      <c r="A56" s="84" t="s">
        <v>48</v>
      </c>
    </row>
    <row r="57" spans="1:1" ht="17.25" customHeight="1">
      <c r="A57" s="101" t="s">
        <v>49</v>
      </c>
    </row>
    <row r="58" spans="1:1" ht="17.25" customHeight="1">
      <c r="A58" s="85" t="s">
        <v>50</v>
      </c>
    </row>
    <row r="59" spans="1:1"/>
    <row r="61" spans="1:1" hidden="1">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B8" sqref="B8:F8"/>
    </sheetView>
  </sheetViews>
  <sheetFormatPr defaultColWidth="0" defaultRowHeight="12.75" zeroHeight="1"/>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c r="A1" s="181" t="s">
        <v>51</v>
      </c>
      <c r="B1" s="181"/>
      <c r="C1" s="181"/>
      <c r="D1" s="181"/>
      <c r="E1" s="181"/>
      <c r="F1" s="181"/>
      <c r="G1" s="46"/>
      <c r="H1" s="46"/>
      <c r="I1" s="46"/>
      <c r="J1" s="46"/>
      <c r="K1" s="46"/>
    </row>
    <row r="2" spans="1:11" ht="21" customHeight="1">
      <c r="A2" s="4" t="s">
        <v>52</v>
      </c>
      <c r="B2" s="182" t="s">
        <v>53</v>
      </c>
      <c r="C2" s="182"/>
      <c r="D2" s="182"/>
      <c r="E2" s="182"/>
      <c r="F2" s="182"/>
      <c r="G2" s="46"/>
      <c r="H2" s="46"/>
      <c r="I2" s="46"/>
      <c r="J2" s="46"/>
      <c r="K2" s="46"/>
    </row>
    <row r="3" spans="1:11" ht="21" customHeight="1">
      <c r="A3" s="4" t="s">
        <v>54</v>
      </c>
      <c r="B3" s="182" t="s">
        <v>55</v>
      </c>
      <c r="C3" s="182"/>
      <c r="D3" s="182"/>
      <c r="E3" s="182"/>
      <c r="F3" s="182"/>
      <c r="G3" s="46"/>
      <c r="H3" s="46"/>
      <c r="I3" s="46"/>
      <c r="J3" s="46"/>
      <c r="K3" s="46"/>
    </row>
    <row r="4" spans="1:11" ht="21" customHeight="1">
      <c r="A4" s="4" t="s">
        <v>56</v>
      </c>
      <c r="B4" s="183">
        <v>44013</v>
      </c>
      <c r="C4" s="183"/>
      <c r="D4" s="183"/>
      <c r="E4" s="183"/>
      <c r="F4" s="183"/>
      <c r="G4" s="46"/>
      <c r="H4" s="46"/>
      <c r="I4" s="46"/>
      <c r="J4" s="46"/>
      <c r="K4" s="46"/>
    </row>
    <row r="5" spans="1:11" ht="21" customHeight="1">
      <c r="A5" s="4" t="s">
        <v>57</v>
      </c>
      <c r="B5" s="183">
        <v>44377</v>
      </c>
      <c r="C5" s="183"/>
      <c r="D5" s="183"/>
      <c r="E5" s="183"/>
      <c r="F5" s="183"/>
      <c r="G5" s="46"/>
      <c r="H5" s="46"/>
      <c r="I5" s="46"/>
      <c r="J5" s="46"/>
      <c r="K5" s="46"/>
    </row>
    <row r="6" spans="1:11" ht="21" customHeight="1">
      <c r="A6" s="4" t="s">
        <v>58</v>
      </c>
      <c r="B6" s="180" t="str">
        <f>IF(AND(Travel!B7&lt;&gt;A30,Hospitality!B7&lt;&gt;A30,'All other expenses'!B7&lt;&gt;A30,'Gifts and benefits'!B7&lt;&gt;A30),A31,IF(AND(Travel!B7=A30,Hospitality!B7=A30,'All other expenses'!B7=A30,'Gifts and benefits'!B7=A30),A33,A32))</f>
        <v>Data and totals checked on all sheets</v>
      </c>
      <c r="C6" s="180"/>
      <c r="D6" s="180"/>
      <c r="E6" s="180"/>
      <c r="F6" s="180"/>
      <c r="G6" s="34"/>
      <c r="H6" s="46"/>
      <c r="I6" s="46"/>
      <c r="J6" s="46"/>
      <c r="K6" s="46"/>
    </row>
    <row r="7" spans="1:11" ht="21" customHeight="1">
      <c r="A7" s="4" t="s">
        <v>59</v>
      </c>
      <c r="B7" s="179" t="s">
        <v>60</v>
      </c>
      <c r="C7" s="179"/>
      <c r="D7" s="179"/>
      <c r="E7" s="179"/>
      <c r="F7" s="179"/>
      <c r="G7" s="34"/>
      <c r="H7" s="46"/>
      <c r="I7" s="46"/>
      <c r="J7" s="46"/>
      <c r="K7" s="46"/>
    </row>
    <row r="8" spans="1:11" ht="21" customHeight="1">
      <c r="A8" s="4" t="s">
        <v>61</v>
      </c>
      <c r="B8" s="184" t="s">
        <v>62</v>
      </c>
      <c r="C8" s="184"/>
      <c r="D8" s="184"/>
      <c r="E8" s="184"/>
      <c r="F8" s="184"/>
      <c r="G8" s="34"/>
      <c r="H8" s="46"/>
      <c r="I8" s="46"/>
      <c r="J8" s="46"/>
      <c r="K8" s="46"/>
    </row>
    <row r="9" spans="1:11" ht="66.75" customHeight="1">
      <c r="A9" s="178" t="s">
        <v>63</v>
      </c>
      <c r="B9" s="178"/>
      <c r="C9" s="178"/>
      <c r="D9" s="178"/>
      <c r="E9" s="178"/>
      <c r="F9" s="178"/>
      <c r="G9" s="34"/>
      <c r="H9" s="46"/>
      <c r="I9" s="46"/>
      <c r="J9" s="46"/>
      <c r="K9" s="46"/>
    </row>
    <row r="10" spans="1:11" s="131" customFormat="1" ht="36" customHeight="1">
      <c r="A10" s="125" t="s">
        <v>64</v>
      </c>
      <c r="B10" s="126" t="s">
        <v>65</v>
      </c>
      <c r="C10" s="126" t="s">
        <v>66</v>
      </c>
      <c r="D10" s="127"/>
      <c r="E10" s="128" t="s">
        <v>29</v>
      </c>
      <c r="F10" s="129" t="s">
        <v>67</v>
      </c>
      <c r="G10" s="130"/>
      <c r="H10" s="130"/>
      <c r="I10" s="130"/>
      <c r="J10" s="130"/>
      <c r="K10" s="130"/>
    </row>
    <row r="11" spans="1:11" ht="27.75" customHeight="1">
      <c r="A11" s="10" t="s">
        <v>68</v>
      </c>
      <c r="B11" s="94">
        <f>B15+B16+B17</f>
        <v>4042.1800000000003</v>
      </c>
      <c r="C11" s="102" t="str">
        <f>IF(Travel!B6="",A34,Travel!B6)</f>
        <v>Figures exclude GST</v>
      </c>
      <c r="D11" s="8"/>
      <c r="E11" s="10" t="s">
        <v>69</v>
      </c>
      <c r="F11" s="56">
        <f>'Gifts and benefits'!C17</f>
        <v>4</v>
      </c>
      <c r="G11" s="47"/>
      <c r="H11" s="47"/>
      <c r="I11" s="47"/>
      <c r="J11" s="47"/>
      <c r="K11" s="47"/>
    </row>
    <row r="12" spans="1:11" ht="27.75" customHeight="1">
      <c r="A12" s="10" t="s">
        <v>24</v>
      </c>
      <c r="B12" s="94">
        <f>Hospitality!B25</f>
        <v>0</v>
      </c>
      <c r="C12" s="102" t="str">
        <f>IF(Hospitality!B6="",A34,Hospitality!B6)</f>
        <v>Figures exclude GST</v>
      </c>
      <c r="D12" s="8"/>
      <c r="E12" s="10" t="s">
        <v>70</v>
      </c>
      <c r="F12" s="56">
        <f>'Gifts and benefits'!C18</f>
        <v>2</v>
      </c>
      <c r="G12" s="47"/>
      <c r="H12" s="47"/>
      <c r="I12" s="47"/>
      <c r="J12" s="47"/>
      <c r="K12" s="47"/>
    </row>
    <row r="13" spans="1:11" ht="27.75" customHeight="1">
      <c r="A13" s="10" t="s">
        <v>71</v>
      </c>
      <c r="B13" s="94">
        <f>'All other expenses'!B23</f>
        <v>528</v>
      </c>
      <c r="C13" s="102" t="str">
        <f>IF('All other expenses'!B6="",A34,'All other expenses'!B6)</f>
        <v>Figures exclude GST</v>
      </c>
      <c r="D13" s="8"/>
      <c r="E13" s="10" t="s">
        <v>72</v>
      </c>
      <c r="F13" s="56">
        <f>'Gifts and benefits'!C19</f>
        <v>2</v>
      </c>
      <c r="G13" s="46"/>
      <c r="H13" s="46"/>
      <c r="I13" s="46"/>
      <c r="J13" s="46"/>
      <c r="K13" s="46"/>
    </row>
    <row r="14" spans="1:11" ht="12.75" customHeight="1">
      <c r="A14" s="9"/>
      <c r="B14" s="95"/>
      <c r="C14" s="103"/>
      <c r="D14" s="57"/>
      <c r="E14" s="8"/>
      <c r="F14" s="58"/>
      <c r="G14" s="26"/>
      <c r="H14" s="26"/>
      <c r="I14" s="26"/>
      <c r="J14" s="26"/>
      <c r="K14" s="26"/>
    </row>
    <row r="15" spans="1:11" ht="27.75" customHeight="1">
      <c r="A15" s="11" t="s">
        <v>73</v>
      </c>
      <c r="B15" s="96">
        <f>Travel!B21</f>
        <v>0</v>
      </c>
      <c r="C15" s="104" t="str">
        <f>C11</f>
        <v>Figures exclude GST</v>
      </c>
      <c r="D15" s="8"/>
      <c r="E15" s="8"/>
      <c r="F15" s="58"/>
      <c r="G15" s="46"/>
      <c r="H15" s="46"/>
      <c r="I15" s="46"/>
      <c r="J15" s="46"/>
      <c r="K15" s="46"/>
    </row>
    <row r="16" spans="1:11" ht="27.75" customHeight="1">
      <c r="A16" s="11" t="s">
        <v>74</v>
      </c>
      <c r="B16" s="96">
        <f>Travel!B41</f>
        <v>3844.1400000000003</v>
      </c>
      <c r="C16" s="104" t="str">
        <f>C11</f>
        <v>Figures exclude GST</v>
      </c>
      <c r="D16" s="59"/>
      <c r="E16" s="8"/>
      <c r="F16" s="60"/>
      <c r="G16" s="46"/>
      <c r="H16" s="46"/>
      <c r="I16" s="46"/>
      <c r="J16" s="46"/>
      <c r="K16" s="46"/>
    </row>
    <row r="17" spans="1:11" ht="27.75" customHeight="1">
      <c r="A17" s="11" t="s">
        <v>75</v>
      </c>
      <c r="B17" s="96">
        <f>Travel!B56</f>
        <v>198.04</v>
      </c>
      <c r="C17" s="104" t="str">
        <f>C11</f>
        <v>Figures exclude GST</v>
      </c>
      <c r="D17" s="8"/>
      <c r="E17" s="8"/>
      <c r="F17" s="60"/>
      <c r="G17" s="46"/>
      <c r="H17" s="46"/>
      <c r="I17" s="46"/>
      <c r="J17" s="46"/>
      <c r="K17" s="46"/>
    </row>
    <row r="18" spans="1:11" ht="27.75" customHeight="1">
      <c r="A18" s="27"/>
      <c r="B18" s="22"/>
      <c r="C18" s="27"/>
      <c r="D18" s="7"/>
      <c r="E18" s="7"/>
      <c r="F18" s="61"/>
      <c r="G18" s="62"/>
      <c r="H18" s="62"/>
      <c r="I18" s="62"/>
      <c r="J18" s="62"/>
      <c r="K18" s="62"/>
    </row>
    <row r="19" spans="1:11">
      <c r="A19" s="52" t="s">
        <v>76</v>
      </c>
      <c r="B19" s="25"/>
      <c r="C19" s="26"/>
      <c r="D19" s="27"/>
      <c r="E19" s="27"/>
      <c r="F19" s="27"/>
      <c r="G19" s="27"/>
      <c r="H19" s="27"/>
      <c r="I19" s="27"/>
      <c r="J19" s="27"/>
      <c r="K19" s="27"/>
    </row>
    <row r="20" spans="1:11">
      <c r="A20" s="23" t="s">
        <v>77</v>
      </c>
      <c r="B20" s="53"/>
      <c r="C20" s="53"/>
      <c r="D20" s="26"/>
      <c r="E20" s="26"/>
      <c r="F20" s="26"/>
      <c r="G20" s="27"/>
      <c r="H20" s="27"/>
      <c r="I20" s="27"/>
      <c r="J20" s="27"/>
      <c r="K20" s="27"/>
    </row>
    <row r="21" spans="1:11" ht="12.6" customHeight="1">
      <c r="A21" s="23" t="s">
        <v>78</v>
      </c>
      <c r="B21" s="53"/>
      <c r="C21" s="53"/>
      <c r="D21" s="20"/>
      <c r="E21" s="27"/>
      <c r="F21" s="27"/>
      <c r="G21" s="27"/>
      <c r="H21" s="27"/>
      <c r="I21" s="27"/>
      <c r="J21" s="27"/>
      <c r="K21" s="27"/>
    </row>
    <row r="22" spans="1:11" ht="12.6" customHeight="1">
      <c r="A22" s="23" t="s">
        <v>79</v>
      </c>
      <c r="B22" s="53"/>
      <c r="C22" s="53"/>
      <c r="D22" s="20"/>
      <c r="E22" s="27"/>
      <c r="F22" s="27"/>
      <c r="G22" s="27"/>
      <c r="H22" s="27"/>
      <c r="I22" s="27"/>
      <c r="J22" s="27"/>
      <c r="K22" s="27"/>
    </row>
    <row r="23" spans="1:11" ht="12.6" customHeight="1">
      <c r="A23" s="23" t="s">
        <v>80</v>
      </c>
      <c r="B23" s="53"/>
      <c r="C23" s="53"/>
      <c r="D23" s="20"/>
      <c r="E23" s="27"/>
      <c r="F23" s="27"/>
      <c r="G23" s="27"/>
      <c r="H23" s="27"/>
      <c r="I23" s="27"/>
      <c r="J23" s="27"/>
      <c r="K23" s="27"/>
    </row>
    <row r="24" spans="1:11">
      <c r="A24" s="40"/>
      <c r="B24" s="27"/>
      <c r="C24" s="27"/>
      <c r="D24" s="27"/>
      <c r="E24" s="27"/>
      <c r="F24" s="46"/>
      <c r="G24" s="46"/>
      <c r="H24" s="46"/>
      <c r="I24" s="46"/>
      <c r="J24" s="46"/>
      <c r="K24" s="46"/>
    </row>
    <row r="25" spans="1:11" hidden="1">
      <c r="A25" s="14" t="s">
        <v>81</v>
      </c>
      <c r="B25" s="15"/>
      <c r="C25" s="15"/>
      <c r="D25" s="15"/>
      <c r="E25" s="15"/>
      <c r="F25" s="15"/>
      <c r="G25" s="46"/>
      <c r="H25" s="46"/>
      <c r="I25" s="46"/>
      <c r="J25" s="46"/>
      <c r="K25" s="46"/>
    </row>
    <row r="26" spans="1:11" ht="12.75" hidden="1" customHeight="1">
      <c r="A26" s="13" t="s">
        <v>82</v>
      </c>
      <c r="B26" s="6"/>
      <c r="C26" s="6"/>
      <c r="D26" s="13"/>
      <c r="E26" s="13"/>
      <c r="F26" s="13"/>
      <c r="G26" s="46"/>
      <c r="H26" s="46"/>
      <c r="I26" s="46"/>
      <c r="J26" s="46"/>
      <c r="K26" s="46"/>
    </row>
    <row r="27" spans="1:11" hidden="1">
      <c r="A27" s="12" t="s">
        <v>83</v>
      </c>
      <c r="B27" s="12"/>
      <c r="C27" s="12"/>
      <c r="D27" s="12"/>
      <c r="E27" s="12"/>
      <c r="F27" s="12"/>
      <c r="G27" s="46"/>
      <c r="H27" s="46"/>
      <c r="I27" s="46"/>
      <c r="J27" s="46"/>
      <c r="K27" s="46"/>
    </row>
    <row r="28" spans="1:11" hidden="1">
      <c r="A28" s="12" t="s">
        <v>84</v>
      </c>
      <c r="B28" s="12"/>
      <c r="C28" s="12"/>
      <c r="D28" s="12"/>
      <c r="E28" s="12"/>
      <c r="F28" s="12"/>
      <c r="G28" s="46"/>
      <c r="H28" s="46"/>
      <c r="I28" s="46"/>
      <c r="J28" s="46"/>
      <c r="K28" s="46"/>
    </row>
    <row r="29" spans="1:11" hidden="1">
      <c r="A29" s="13" t="s">
        <v>85</v>
      </c>
      <c r="B29" s="13"/>
      <c r="C29" s="13"/>
      <c r="D29" s="13"/>
      <c r="E29" s="13"/>
      <c r="F29" s="13"/>
      <c r="G29" s="46"/>
      <c r="H29" s="46"/>
      <c r="I29" s="46"/>
      <c r="J29" s="46"/>
      <c r="K29" s="46"/>
    </row>
    <row r="30" spans="1:11" hidden="1">
      <c r="A30" s="13" t="s">
        <v>86</v>
      </c>
      <c r="B30" s="13"/>
      <c r="C30" s="13"/>
      <c r="D30" s="13"/>
      <c r="E30" s="13"/>
      <c r="F30" s="13"/>
      <c r="G30" s="46"/>
      <c r="H30" s="46"/>
      <c r="I30" s="46"/>
      <c r="J30" s="46"/>
      <c r="K30" s="46"/>
    </row>
    <row r="31" spans="1:11" hidden="1">
      <c r="A31" s="12" t="s">
        <v>87</v>
      </c>
      <c r="B31" s="12"/>
      <c r="C31" s="12"/>
      <c r="D31" s="12"/>
      <c r="E31" s="12"/>
      <c r="F31" s="12"/>
      <c r="G31" s="46"/>
      <c r="H31" s="46"/>
      <c r="I31" s="46"/>
      <c r="J31" s="46"/>
      <c r="K31" s="46"/>
    </row>
    <row r="32" spans="1:11" hidden="1">
      <c r="A32" s="12" t="s">
        <v>88</v>
      </c>
      <c r="B32" s="12"/>
      <c r="C32" s="12"/>
      <c r="D32" s="12"/>
      <c r="E32" s="12"/>
      <c r="F32" s="12"/>
      <c r="G32" s="46"/>
      <c r="H32" s="46"/>
      <c r="I32" s="46"/>
      <c r="J32" s="46"/>
      <c r="K32" s="46"/>
    </row>
    <row r="33" spans="1:11" hidden="1">
      <c r="A33" s="12" t="s">
        <v>89</v>
      </c>
      <c r="B33" s="12"/>
      <c r="C33" s="12"/>
      <c r="D33" s="12"/>
      <c r="E33" s="12"/>
      <c r="F33" s="12"/>
      <c r="G33" s="46"/>
      <c r="H33" s="46"/>
      <c r="I33" s="46"/>
      <c r="J33" s="46"/>
      <c r="K33" s="46"/>
    </row>
    <row r="34" spans="1:11" hidden="1">
      <c r="A34" s="13" t="s">
        <v>90</v>
      </c>
      <c r="B34" s="13"/>
      <c r="C34" s="13"/>
      <c r="D34" s="13"/>
      <c r="E34" s="13"/>
      <c r="F34" s="13"/>
      <c r="G34" s="46"/>
      <c r="H34" s="46"/>
      <c r="I34" s="46"/>
      <c r="J34" s="46"/>
      <c r="K34" s="46"/>
    </row>
    <row r="35" spans="1:11" hidden="1">
      <c r="A35" s="13" t="s">
        <v>91</v>
      </c>
      <c r="B35" s="13"/>
      <c r="C35" s="13"/>
      <c r="D35" s="13"/>
      <c r="E35" s="13"/>
      <c r="F35" s="13"/>
      <c r="G35" s="46"/>
      <c r="H35" s="46"/>
      <c r="I35" s="46"/>
      <c r="J35" s="46"/>
      <c r="K35" s="46"/>
    </row>
    <row r="36" spans="1:11" hidden="1">
      <c r="A36" s="99" t="s">
        <v>92</v>
      </c>
      <c r="B36" s="98"/>
      <c r="C36" s="98"/>
      <c r="D36" s="98"/>
      <c r="E36" s="98"/>
      <c r="F36" s="98"/>
      <c r="G36" s="46"/>
      <c r="H36" s="46"/>
      <c r="I36" s="46"/>
      <c r="J36" s="46"/>
      <c r="K36" s="46"/>
    </row>
    <row r="37" spans="1:11" hidden="1">
      <c r="A37" s="99" t="s">
        <v>60</v>
      </c>
      <c r="B37" s="98"/>
      <c r="C37" s="98"/>
      <c r="D37" s="98"/>
      <c r="E37" s="98"/>
      <c r="F37" s="98"/>
      <c r="G37" s="46"/>
      <c r="H37" s="46"/>
      <c r="I37" s="46"/>
      <c r="J37" s="46"/>
      <c r="K37" s="46"/>
    </row>
    <row r="38" spans="1:11" hidden="1">
      <c r="A38" s="99" t="s">
        <v>93</v>
      </c>
      <c r="B38" s="98"/>
      <c r="C38" s="98"/>
      <c r="D38" s="98"/>
      <c r="E38" s="98"/>
      <c r="F38" s="98"/>
      <c r="G38" s="46"/>
      <c r="H38" s="46"/>
      <c r="I38" s="46"/>
      <c r="J38" s="46"/>
      <c r="K38" s="46"/>
    </row>
    <row r="39" spans="1:11" hidden="1">
      <c r="A39" s="63" t="s">
        <v>94</v>
      </c>
      <c r="B39" s="5"/>
      <c r="C39" s="5"/>
      <c r="D39" s="5"/>
      <c r="E39" s="5"/>
      <c r="F39" s="5"/>
      <c r="G39" s="46"/>
      <c r="H39" s="46"/>
      <c r="I39" s="46"/>
      <c r="J39" s="46"/>
      <c r="K39" s="46"/>
    </row>
    <row r="40" spans="1:11" hidden="1">
      <c r="A40" s="64" t="s">
        <v>95</v>
      </c>
      <c r="B40" s="5"/>
      <c r="C40" s="5"/>
      <c r="D40" s="5"/>
      <c r="E40" s="5"/>
      <c r="F40" s="5"/>
      <c r="G40" s="46"/>
      <c r="H40" s="46"/>
      <c r="I40" s="46"/>
      <c r="J40" s="46"/>
      <c r="K40" s="46"/>
    </row>
    <row r="41" spans="1:11" hidden="1">
      <c r="A41" s="64" t="s">
        <v>96</v>
      </c>
      <c r="B41" s="5"/>
      <c r="C41" s="5"/>
      <c r="D41" s="5"/>
      <c r="E41" s="5"/>
      <c r="F41" s="5"/>
      <c r="G41" s="46"/>
      <c r="H41" s="46"/>
      <c r="I41" s="46"/>
      <c r="J41" s="46"/>
      <c r="K41" s="46"/>
    </row>
    <row r="42" spans="1:11" hidden="1">
      <c r="A42" s="64" t="s">
        <v>97</v>
      </c>
      <c r="B42" s="5"/>
      <c r="C42" s="5"/>
      <c r="D42" s="5"/>
      <c r="E42" s="5"/>
      <c r="F42" s="5"/>
      <c r="G42" s="46"/>
      <c r="H42" s="46"/>
      <c r="I42" s="46"/>
      <c r="J42" s="46"/>
      <c r="K42" s="46"/>
    </row>
    <row r="43" spans="1:11" hidden="1">
      <c r="A43" s="64" t="s">
        <v>98</v>
      </c>
      <c r="B43" s="5"/>
      <c r="C43" s="5"/>
      <c r="D43" s="5"/>
      <c r="E43" s="5"/>
      <c r="F43" s="5"/>
      <c r="G43" s="46"/>
      <c r="H43" s="46"/>
      <c r="I43" s="46"/>
      <c r="J43" s="46"/>
      <c r="K43" s="46"/>
    </row>
    <row r="44" spans="1:11" hidden="1">
      <c r="A44" s="64" t="s">
        <v>99</v>
      </c>
      <c r="B44" s="5"/>
      <c r="C44" s="5"/>
      <c r="D44" s="5"/>
      <c r="E44" s="5"/>
      <c r="F44" s="5"/>
      <c r="G44" s="46"/>
      <c r="H44" s="46"/>
      <c r="I44" s="46"/>
      <c r="J44" s="46"/>
      <c r="K44" s="46"/>
    </row>
    <row r="45" spans="1:11" hidden="1">
      <c r="A45" s="100" t="s">
        <v>100</v>
      </c>
      <c r="B45" s="98"/>
      <c r="C45" s="98"/>
      <c r="D45" s="98"/>
      <c r="E45" s="98"/>
      <c r="F45" s="98"/>
      <c r="G45" s="46"/>
      <c r="H45" s="46"/>
      <c r="I45" s="46"/>
      <c r="J45" s="46"/>
      <c r="K45" s="46"/>
    </row>
    <row r="46" spans="1:11" hidden="1">
      <c r="A46" s="98" t="s">
        <v>101</v>
      </c>
      <c r="B46" s="98"/>
      <c r="C46" s="98"/>
      <c r="D46" s="98"/>
      <c r="E46" s="98"/>
      <c r="F46" s="98"/>
      <c r="G46" s="46"/>
      <c r="H46" s="46"/>
      <c r="I46" s="46"/>
      <c r="J46" s="46"/>
      <c r="K46" s="46"/>
    </row>
    <row r="47" spans="1:11" hidden="1">
      <c r="A47" s="65">
        <v>-20000</v>
      </c>
      <c r="B47" s="5"/>
      <c r="C47" s="5"/>
      <c r="D47" s="5"/>
      <c r="E47" s="5"/>
      <c r="F47" s="5"/>
      <c r="G47" s="46"/>
      <c r="H47" s="46"/>
      <c r="I47" s="46"/>
      <c r="J47" s="46"/>
      <c r="K47" s="46"/>
    </row>
    <row r="48" spans="1:11" ht="25.5" hidden="1">
      <c r="A48" s="119" t="s">
        <v>102</v>
      </c>
      <c r="B48" s="98"/>
      <c r="C48" s="98"/>
      <c r="D48" s="98"/>
      <c r="E48" s="98"/>
      <c r="F48" s="98"/>
      <c r="G48" s="46"/>
      <c r="H48" s="46"/>
      <c r="I48" s="46"/>
      <c r="J48" s="46"/>
      <c r="K48" s="46"/>
    </row>
    <row r="49" spans="1:11" ht="25.5" hidden="1">
      <c r="A49" s="119" t="s">
        <v>103</v>
      </c>
      <c r="B49" s="98"/>
      <c r="C49" s="98"/>
      <c r="D49" s="98"/>
      <c r="E49" s="98"/>
      <c r="F49" s="98"/>
      <c r="G49" s="46"/>
      <c r="H49" s="46"/>
      <c r="I49" s="46"/>
      <c r="J49" s="46"/>
      <c r="K49" s="46"/>
    </row>
    <row r="50" spans="1:11" ht="25.5" hidden="1">
      <c r="A50" s="120" t="s">
        <v>104</v>
      </c>
      <c r="B50" s="5"/>
      <c r="C50" s="5"/>
      <c r="D50" s="5"/>
      <c r="E50" s="5"/>
      <c r="F50" s="5"/>
      <c r="G50" s="46"/>
      <c r="H50" s="46"/>
      <c r="I50" s="46"/>
      <c r="J50" s="46"/>
      <c r="K50" s="46"/>
    </row>
    <row r="51" spans="1:11" ht="25.5" hidden="1">
      <c r="A51" s="120" t="s">
        <v>105</v>
      </c>
      <c r="B51" s="5"/>
      <c r="C51" s="5"/>
      <c r="D51" s="5"/>
      <c r="E51" s="5"/>
      <c r="F51" s="5"/>
      <c r="G51" s="46"/>
      <c r="H51" s="46"/>
      <c r="I51" s="46"/>
      <c r="J51" s="46"/>
      <c r="K51" s="46"/>
    </row>
    <row r="52" spans="1:11" ht="38.25" hidden="1">
      <c r="A52" s="120" t="s">
        <v>106</v>
      </c>
      <c r="B52" s="110"/>
      <c r="C52" s="110"/>
      <c r="D52" s="118"/>
      <c r="E52" s="66"/>
      <c r="F52" s="66"/>
      <c r="G52" s="46"/>
      <c r="H52" s="46"/>
      <c r="I52" s="46"/>
      <c r="J52" s="46"/>
      <c r="K52" s="46"/>
    </row>
    <row r="53" spans="1:11" hidden="1">
      <c r="A53" s="115" t="s">
        <v>107</v>
      </c>
      <c r="B53" s="116"/>
      <c r="C53" s="116"/>
      <c r="D53" s="109"/>
      <c r="E53" s="67"/>
      <c r="F53" s="67" t="b">
        <v>1</v>
      </c>
      <c r="G53" s="46"/>
      <c r="H53" s="46"/>
      <c r="I53" s="46"/>
      <c r="J53" s="46"/>
      <c r="K53" s="46"/>
    </row>
    <row r="54" spans="1:11" hidden="1">
      <c r="A54" s="117" t="s">
        <v>108</v>
      </c>
      <c r="B54" s="115"/>
      <c r="C54" s="115"/>
      <c r="D54" s="115"/>
      <c r="E54" s="67"/>
      <c r="F54" s="67" t="b">
        <v>0</v>
      </c>
      <c r="G54" s="46"/>
      <c r="H54" s="46"/>
      <c r="I54" s="46"/>
      <c r="J54" s="46"/>
      <c r="K54" s="46"/>
    </row>
    <row r="55" spans="1:11" hidden="1">
      <c r="A55" s="121"/>
      <c r="B55" s="111">
        <f>COUNT(Travel!B12:B20)</f>
        <v>0</v>
      </c>
      <c r="C55" s="111"/>
      <c r="D55" s="111">
        <f>COUNTIF(Travel!D12:D20,"*")</f>
        <v>0</v>
      </c>
      <c r="E55" s="112"/>
      <c r="F55" s="112" t="b">
        <f>MIN(B55,D55)=MAX(B55,D55)</f>
        <v>1</v>
      </c>
      <c r="G55" s="46"/>
      <c r="H55" s="46"/>
      <c r="I55" s="46"/>
      <c r="J55" s="46"/>
      <c r="K55" s="46"/>
    </row>
    <row r="56" spans="1:11" hidden="1">
      <c r="A56" s="121" t="s">
        <v>109</v>
      </c>
      <c r="B56" s="111">
        <f>COUNT(Travel!B25:B40)</f>
        <v>13</v>
      </c>
      <c r="C56" s="111"/>
      <c r="D56" s="111">
        <f>COUNTIF(Travel!D25:D40,"*")</f>
        <v>13</v>
      </c>
      <c r="E56" s="112"/>
      <c r="F56" s="112" t="b">
        <f>MIN(B56,D56)=MAX(B56,D56)</f>
        <v>1</v>
      </c>
    </row>
    <row r="57" spans="1:11" hidden="1">
      <c r="A57" s="122"/>
      <c r="B57" s="111">
        <f>COUNT(Travel!B45:B55)</f>
        <v>10</v>
      </c>
      <c r="C57" s="111"/>
      <c r="D57" s="111">
        <f>COUNTIF(Travel!D45:D55,"*")</f>
        <v>10</v>
      </c>
      <c r="E57" s="112"/>
      <c r="F57" s="112" t="b">
        <f>MIN(B57,D57)=MAX(B57,D57)</f>
        <v>1</v>
      </c>
    </row>
    <row r="58" spans="1:11" hidden="1">
      <c r="A58" s="123" t="s">
        <v>110</v>
      </c>
      <c r="B58" s="113">
        <f>COUNT(Hospitality!B11:B24)</f>
        <v>0</v>
      </c>
      <c r="C58" s="113"/>
      <c r="D58" s="113">
        <f>COUNTIF(Hospitality!D11:D24,"*")</f>
        <v>0</v>
      </c>
      <c r="E58" s="114"/>
      <c r="F58" s="114" t="b">
        <f>MIN(B58,D58)=MAX(B58,D58)</f>
        <v>1</v>
      </c>
    </row>
    <row r="59" spans="1:11" hidden="1">
      <c r="A59" s="124" t="s">
        <v>111</v>
      </c>
      <c r="B59" s="112">
        <f>COUNT('All other expenses'!B11:B22)</f>
        <v>2</v>
      </c>
      <c r="C59" s="112"/>
      <c r="D59" s="112">
        <f>COUNTIF('All other expenses'!D11:D22,"*")</f>
        <v>2</v>
      </c>
      <c r="E59" s="112"/>
      <c r="F59" s="112" t="b">
        <f>MIN(B59,D59)=MAX(B59,D59)</f>
        <v>1</v>
      </c>
    </row>
    <row r="60" spans="1:11" hidden="1">
      <c r="A60" s="123" t="s">
        <v>112</v>
      </c>
      <c r="B60" s="113">
        <f>COUNTIF('Gifts and benefits'!B11:B16,"*")</f>
        <v>4</v>
      </c>
      <c r="C60" s="113">
        <f>COUNTIF('Gifts and benefits'!C11:C16,"*")</f>
        <v>4</v>
      </c>
      <c r="D60" s="113"/>
      <c r="E60" s="113">
        <f>COUNTA('Gifts and benefits'!E11:E16)</f>
        <v>4</v>
      </c>
      <c r="F60" s="114" t="b">
        <f>MIN(B60,C60,E60)=MAX(B60,C60,E60)</f>
        <v>1</v>
      </c>
    </row>
    <row r="61" spans="1:11"/>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0" priority="2" operator="equal">
      <formula>$A$36</formula>
    </cfRule>
  </conditionalFormatting>
  <dataValidations count="5">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20"/>
  <sheetViews>
    <sheetView tabSelected="1" zoomScaleNormal="100" workbookViewId="0">
      <selection activeCell="C13" sqref="C13"/>
    </sheetView>
  </sheetViews>
  <sheetFormatPr defaultColWidth="0" defaultRowHeight="12.75" zeroHeight="1"/>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c r="A1" s="181" t="s">
        <v>113</v>
      </c>
      <c r="B1" s="181"/>
      <c r="C1" s="181"/>
      <c r="D1" s="181"/>
      <c r="E1" s="181"/>
      <c r="F1" s="46"/>
    </row>
    <row r="2" spans="1:6" ht="21" customHeight="1">
      <c r="A2" s="4" t="s">
        <v>52</v>
      </c>
      <c r="B2" s="185" t="str">
        <f>'Summary and sign-off'!B2:F2</f>
        <v>Climate Change Commission</v>
      </c>
      <c r="C2" s="185"/>
      <c r="D2" s="185"/>
      <c r="E2" s="185"/>
      <c r="F2" s="46"/>
    </row>
    <row r="3" spans="1:6" ht="21" customHeight="1">
      <c r="A3" s="4" t="s">
        <v>114</v>
      </c>
      <c r="B3" s="185" t="str">
        <f>'Summary and sign-off'!B3:F3</f>
        <v>Joanna Hendy</v>
      </c>
      <c r="C3" s="185"/>
      <c r="D3" s="185"/>
      <c r="E3" s="185"/>
      <c r="F3" s="46"/>
    </row>
    <row r="4" spans="1:6" ht="21" customHeight="1">
      <c r="A4" s="4" t="s">
        <v>115</v>
      </c>
      <c r="B4" s="185">
        <f>'Summary and sign-off'!B4:F4</f>
        <v>44013</v>
      </c>
      <c r="C4" s="185"/>
      <c r="D4" s="185"/>
      <c r="E4" s="185"/>
      <c r="F4" s="46"/>
    </row>
    <row r="5" spans="1:6" ht="21" customHeight="1">
      <c r="A5" s="4" t="s">
        <v>116</v>
      </c>
      <c r="B5" s="185">
        <f>'Summary and sign-off'!B5:F5</f>
        <v>44377</v>
      </c>
      <c r="C5" s="185"/>
      <c r="D5" s="185"/>
      <c r="E5" s="185"/>
      <c r="F5" s="46"/>
    </row>
    <row r="6" spans="1:6" ht="21" customHeight="1">
      <c r="A6" s="4" t="s">
        <v>117</v>
      </c>
      <c r="B6" s="179" t="s">
        <v>84</v>
      </c>
      <c r="C6" s="179"/>
      <c r="D6" s="179"/>
      <c r="E6" s="179"/>
      <c r="F6" s="46"/>
    </row>
    <row r="7" spans="1:6" ht="21" customHeight="1">
      <c r="A7" s="4" t="s">
        <v>58</v>
      </c>
      <c r="B7" s="179" t="s">
        <v>86</v>
      </c>
      <c r="C7" s="179"/>
      <c r="D7" s="179"/>
      <c r="E7" s="179"/>
      <c r="F7" s="46"/>
    </row>
    <row r="8" spans="1:6" ht="36" customHeight="1">
      <c r="A8" s="188" t="s">
        <v>118</v>
      </c>
      <c r="B8" s="189"/>
      <c r="C8" s="189"/>
      <c r="D8" s="189"/>
      <c r="E8" s="189"/>
      <c r="F8" s="22"/>
    </row>
    <row r="9" spans="1:6" ht="36" customHeight="1">
      <c r="A9" s="190" t="s">
        <v>119</v>
      </c>
      <c r="B9" s="191"/>
      <c r="C9" s="191"/>
      <c r="D9" s="191"/>
      <c r="E9" s="191"/>
      <c r="F9" s="22"/>
    </row>
    <row r="10" spans="1:6" ht="24.75" customHeight="1">
      <c r="A10" s="187" t="s">
        <v>120</v>
      </c>
      <c r="B10" s="193"/>
      <c r="C10" s="187"/>
      <c r="D10" s="187"/>
      <c r="E10" s="187"/>
      <c r="F10" s="47"/>
    </row>
    <row r="11" spans="1:6" ht="27" customHeight="1">
      <c r="A11" s="35" t="s">
        <v>121</v>
      </c>
      <c r="B11" s="35" t="s">
        <v>122</v>
      </c>
      <c r="C11" s="35" t="s">
        <v>123</v>
      </c>
      <c r="D11" s="35" t="s">
        <v>124</v>
      </c>
      <c r="E11" s="35" t="s">
        <v>125</v>
      </c>
      <c r="F11" s="48"/>
    </row>
    <row r="12" spans="1:6" s="87" customFormat="1" hidden="1">
      <c r="A12" s="133"/>
      <c r="B12" s="134"/>
      <c r="C12" s="135"/>
      <c r="D12" s="135"/>
      <c r="E12" s="136"/>
      <c r="F12" s="1"/>
    </row>
    <row r="13" spans="1:6" s="87" customFormat="1">
      <c r="A13" s="157"/>
      <c r="B13" s="158"/>
      <c r="C13" s="159" t="s">
        <v>126</v>
      </c>
      <c r="D13" s="159"/>
      <c r="E13" s="160"/>
      <c r="F13" s="1"/>
    </row>
    <row r="14" spans="1:6" s="87" customFormat="1">
      <c r="A14" s="157"/>
      <c r="B14" s="158"/>
      <c r="C14" s="159"/>
      <c r="D14" s="159"/>
      <c r="E14" s="160"/>
      <c r="F14" s="1"/>
    </row>
    <row r="15" spans="1:6" s="87" customFormat="1">
      <c r="A15" s="157"/>
      <c r="B15" s="158"/>
      <c r="C15" s="159"/>
      <c r="D15" s="159"/>
      <c r="E15" s="160"/>
      <c r="F15" s="1"/>
    </row>
    <row r="16" spans="1:6" s="87" customFormat="1">
      <c r="A16" s="157"/>
      <c r="B16" s="158"/>
      <c r="C16" s="159"/>
      <c r="D16" s="159"/>
      <c r="E16" s="160"/>
      <c r="F16" s="1"/>
    </row>
    <row r="17" spans="1:6" s="87" customFormat="1">
      <c r="A17" s="157"/>
      <c r="B17" s="158"/>
      <c r="C17" s="159"/>
      <c r="D17" s="159"/>
      <c r="E17" s="160"/>
      <c r="F17" s="1"/>
    </row>
    <row r="18" spans="1:6" s="87" customFormat="1" ht="12.75" customHeight="1">
      <c r="A18" s="157"/>
      <c r="B18" s="158"/>
      <c r="C18" s="159"/>
      <c r="D18" s="159"/>
      <c r="E18" s="160"/>
      <c r="F18" s="1"/>
    </row>
    <row r="19" spans="1:6" s="87" customFormat="1">
      <c r="A19" s="161"/>
      <c r="B19" s="158"/>
      <c r="C19" s="159"/>
      <c r="D19" s="159"/>
      <c r="E19" s="160"/>
      <c r="F19" s="1"/>
    </row>
    <row r="20" spans="1:6" s="87" customFormat="1" hidden="1">
      <c r="A20" s="143"/>
      <c r="B20" s="144"/>
      <c r="C20" s="145"/>
      <c r="D20" s="145"/>
      <c r="E20" s="146"/>
      <c r="F20" s="1"/>
    </row>
    <row r="21" spans="1:6" ht="19.5" customHeight="1">
      <c r="A21" s="107" t="s">
        <v>127</v>
      </c>
      <c r="B21" s="108">
        <f>SUM(B12:B20)</f>
        <v>0</v>
      </c>
      <c r="C21" s="173" t="str">
        <f>IF(SUBTOTAL(3,B12:B20)=SUBTOTAL(103,B12:B20),'Summary and sign-off'!$A$48,'Summary and sign-off'!$A$49)</f>
        <v>Check - there are no hidden rows with data</v>
      </c>
      <c r="D21" s="186" t="str">
        <f>IF('Summary and sign-off'!F55='Summary and sign-off'!F54,'Summary and sign-off'!A51,'Summary and sign-off'!A50)</f>
        <v>Check - each entry provides sufficient information</v>
      </c>
      <c r="E21" s="186"/>
      <c r="F21" s="46"/>
    </row>
    <row r="22" spans="1:6" ht="10.5" customHeight="1">
      <c r="A22" s="27"/>
      <c r="B22" s="22"/>
      <c r="C22" s="27"/>
      <c r="D22" s="27"/>
      <c r="E22" s="27"/>
      <c r="F22" s="27"/>
    </row>
    <row r="23" spans="1:6" ht="24.75" customHeight="1">
      <c r="A23" s="187" t="s">
        <v>128</v>
      </c>
      <c r="B23" s="187"/>
      <c r="C23" s="187"/>
      <c r="D23" s="187"/>
      <c r="E23" s="187"/>
      <c r="F23" s="47"/>
    </row>
    <row r="24" spans="1:6" ht="27" customHeight="1">
      <c r="A24" s="35" t="s">
        <v>121</v>
      </c>
      <c r="B24" s="35" t="s">
        <v>65</v>
      </c>
      <c r="C24" s="35" t="s">
        <v>129</v>
      </c>
      <c r="D24" s="35" t="s">
        <v>124</v>
      </c>
      <c r="E24" s="35" t="s">
        <v>125</v>
      </c>
      <c r="F24" s="48"/>
    </row>
    <row r="25" spans="1:6" s="87" customFormat="1" hidden="1">
      <c r="A25" s="133"/>
      <c r="B25" s="134"/>
      <c r="C25" s="135"/>
      <c r="D25" s="135"/>
      <c r="E25" s="136"/>
      <c r="F25" s="1"/>
    </row>
    <row r="26" spans="1:6" s="87" customFormat="1">
      <c r="A26" s="172" t="s">
        <v>130</v>
      </c>
      <c r="B26" s="158">
        <v>90</v>
      </c>
      <c r="C26" s="159" t="s">
        <v>131</v>
      </c>
      <c r="D26" s="159" t="s">
        <v>132</v>
      </c>
      <c r="E26" s="160" t="s">
        <v>133</v>
      </c>
      <c r="F26" s="1"/>
    </row>
    <row r="27" spans="1:6" s="87" customFormat="1">
      <c r="A27" s="172"/>
      <c r="B27" s="158">
        <v>320</v>
      </c>
      <c r="C27" s="159"/>
      <c r="D27" s="159" t="s">
        <v>134</v>
      </c>
      <c r="E27" s="160" t="s">
        <v>133</v>
      </c>
      <c r="F27" s="1"/>
    </row>
    <row r="28" spans="1:6" s="87" customFormat="1">
      <c r="A28" s="172"/>
      <c r="B28" s="158">
        <v>82.9</v>
      </c>
      <c r="C28" s="159"/>
      <c r="D28" s="159" t="s">
        <v>135</v>
      </c>
      <c r="E28" s="160" t="s">
        <v>133</v>
      </c>
      <c r="F28" s="1"/>
    </row>
    <row r="29" spans="1:6" s="87" customFormat="1">
      <c r="A29" s="172"/>
      <c r="B29" s="158">
        <v>214</v>
      </c>
      <c r="C29" s="159"/>
      <c r="D29" s="159" t="s">
        <v>136</v>
      </c>
      <c r="E29" s="160" t="s">
        <v>133</v>
      </c>
      <c r="F29" s="1"/>
    </row>
    <row r="30" spans="1:6" s="87" customFormat="1" ht="25.5">
      <c r="A30" s="168" t="s">
        <v>137</v>
      </c>
      <c r="B30" s="158">
        <v>412</v>
      </c>
      <c r="C30" s="159" t="s">
        <v>138</v>
      </c>
      <c r="D30" s="159" t="s">
        <v>139</v>
      </c>
      <c r="E30" s="160" t="s">
        <v>140</v>
      </c>
      <c r="F30" s="1"/>
    </row>
    <row r="31" spans="1:6" s="87" customFormat="1">
      <c r="A31" s="168"/>
      <c r="B31" s="158">
        <v>135</v>
      </c>
      <c r="C31" s="159"/>
      <c r="D31" s="159" t="s">
        <v>134</v>
      </c>
      <c r="E31" s="160"/>
      <c r="F31" s="1"/>
    </row>
    <row r="32" spans="1:6" s="87" customFormat="1">
      <c r="A32" s="168" t="s">
        <v>141</v>
      </c>
      <c r="B32" s="158">
        <v>666.28</v>
      </c>
      <c r="C32" s="169" t="s">
        <v>142</v>
      </c>
      <c r="D32" s="159" t="s">
        <v>143</v>
      </c>
      <c r="E32" s="160" t="s">
        <v>133</v>
      </c>
      <c r="F32" s="1"/>
    </row>
    <row r="33" spans="1:6" s="87" customFormat="1">
      <c r="A33" s="168"/>
      <c r="B33" s="158">
        <v>313.2</v>
      </c>
      <c r="C33" s="169"/>
      <c r="D33" s="159" t="s">
        <v>134</v>
      </c>
      <c r="E33" s="160" t="s">
        <v>133</v>
      </c>
      <c r="F33" s="1"/>
    </row>
    <row r="34" spans="1:6" s="87" customFormat="1">
      <c r="A34" s="168"/>
      <c r="B34" s="158">
        <v>284.97000000000003</v>
      </c>
      <c r="C34" s="169"/>
      <c r="D34" s="159" t="s">
        <v>144</v>
      </c>
      <c r="E34" s="160" t="s">
        <v>133</v>
      </c>
      <c r="F34" s="1"/>
    </row>
    <row r="35" spans="1:6" s="87" customFormat="1">
      <c r="A35" s="168"/>
      <c r="B35" s="158">
        <v>23</v>
      </c>
      <c r="C35" s="169"/>
      <c r="D35" s="159" t="s">
        <v>145</v>
      </c>
      <c r="E35" s="160" t="s">
        <v>133</v>
      </c>
      <c r="F35" s="1"/>
    </row>
    <row r="36" spans="1:6" s="87" customFormat="1" ht="25.5">
      <c r="A36" s="168" t="s">
        <v>146</v>
      </c>
      <c r="B36" s="158">
        <v>865.27</v>
      </c>
      <c r="C36" s="159" t="s">
        <v>147</v>
      </c>
      <c r="D36" s="159" t="s">
        <v>143</v>
      </c>
      <c r="E36" s="160" t="s">
        <v>133</v>
      </c>
      <c r="F36" s="1"/>
    </row>
    <row r="37" spans="1:6" s="87" customFormat="1">
      <c r="A37" s="168"/>
      <c r="B37" s="158">
        <v>191</v>
      </c>
      <c r="C37" s="177"/>
      <c r="D37" s="159" t="s">
        <v>134</v>
      </c>
      <c r="E37" s="160" t="s">
        <v>133</v>
      </c>
      <c r="F37" s="1"/>
    </row>
    <row r="38" spans="1:6" s="87" customFormat="1">
      <c r="A38" s="174"/>
      <c r="B38" s="175">
        <v>246.52</v>
      </c>
      <c r="C38" s="176"/>
      <c r="D38" s="176" t="s">
        <v>144</v>
      </c>
      <c r="E38" s="176" t="s">
        <v>133</v>
      </c>
      <c r="F38" s="1"/>
    </row>
    <row r="39" spans="1:6" s="87" customFormat="1">
      <c r="F39" s="1"/>
    </row>
    <row r="40" spans="1:6" s="87" customFormat="1" ht="12.75" hidden="1" customHeight="1">
      <c r="A40" s="147"/>
      <c r="B40" s="148"/>
      <c r="C40" s="149"/>
      <c r="D40" s="149"/>
      <c r="E40" s="150"/>
      <c r="F40" s="1"/>
    </row>
    <row r="41" spans="1:6" ht="19.5" customHeight="1">
      <c r="A41" s="107" t="s">
        <v>148</v>
      </c>
      <c r="B41" s="108">
        <f>SUM(B25:B40)</f>
        <v>3844.1400000000003</v>
      </c>
      <c r="C41" s="173" t="str">
        <f>IF(SUBTOTAL(3,B25:B40)=SUBTOTAL(103,B25:B40),'Summary and sign-off'!$A$48,'Summary and sign-off'!$A$49)</f>
        <v>Check - there are no hidden rows with data</v>
      </c>
      <c r="D41" s="192" t="str">
        <f>IF('Summary and sign-off'!F56='Summary and sign-off'!F54,'Summary and sign-off'!A51,'Summary and sign-off'!A50)</f>
        <v>Check - each entry provides sufficient information</v>
      </c>
      <c r="E41" s="192"/>
      <c r="F41" s="46"/>
    </row>
    <row r="42" spans="1:6" ht="10.5" customHeight="1">
      <c r="A42" s="27"/>
      <c r="B42" s="22"/>
      <c r="C42" s="27"/>
      <c r="D42" s="27"/>
      <c r="E42" s="27"/>
      <c r="F42" s="27"/>
    </row>
    <row r="43" spans="1:6" ht="24.75" customHeight="1">
      <c r="A43" s="187" t="s">
        <v>149</v>
      </c>
      <c r="B43" s="187"/>
      <c r="C43" s="187"/>
      <c r="D43" s="187"/>
      <c r="E43" s="187"/>
      <c r="F43" s="46"/>
    </row>
    <row r="44" spans="1:6" ht="27" customHeight="1">
      <c r="A44" s="35" t="s">
        <v>121</v>
      </c>
      <c r="B44" s="35" t="s">
        <v>65</v>
      </c>
      <c r="C44" s="35" t="s">
        <v>150</v>
      </c>
      <c r="D44" s="35" t="s">
        <v>151</v>
      </c>
      <c r="E44" s="35" t="s">
        <v>125</v>
      </c>
      <c r="F44" s="49"/>
    </row>
    <row r="45" spans="1:6" s="87" customFormat="1">
      <c r="A45" s="172">
        <v>44151</v>
      </c>
      <c r="B45" s="158">
        <v>13.57</v>
      </c>
      <c r="C45" s="159" t="s">
        <v>152</v>
      </c>
      <c r="D45" s="159" t="s">
        <v>153</v>
      </c>
      <c r="E45" s="160" t="s">
        <v>154</v>
      </c>
      <c r="F45" s="1"/>
    </row>
    <row r="46" spans="1:6" s="87" customFormat="1">
      <c r="A46" s="172">
        <v>44152</v>
      </c>
      <c r="B46" s="158">
        <v>19.3</v>
      </c>
      <c r="C46" s="159" t="s">
        <v>152</v>
      </c>
      <c r="D46" s="159" t="s">
        <v>135</v>
      </c>
      <c r="E46" s="160" t="s">
        <v>154</v>
      </c>
      <c r="F46" s="1"/>
    </row>
    <row r="47" spans="1:6" s="87" customFormat="1">
      <c r="A47" s="172">
        <v>44153</v>
      </c>
      <c r="B47" s="158">
        <v>12.65</v>
      </c>
      <c r="C47" s="159" t="s">
        <v>152</v>
      </c>
      <c r="D47" s="159" t="s">
        <v>153</v>
      </c>
      <c r="E47" s="160" t="s">
        <v>154</v>
      </c>
      <c r="F47" s="1"/>
    </row>
    <row r="48" spans="1:6" s="87" customFormat="1">
      <c r="A48" s="172">
        <v>44166</v>
      </c>
      <c r="B48" s="158">
        <v>14.7</v>
      </c>
      <c r="C48" s="159" t="s">
        <v>152</v>
      </c>
      <c r="D48" s="159" t="s">
        <v>153</v>
      </c>
      <c r="E48" s="160" t="s">
        <v>154</v>
      </c>
      <c r="F48" s="1"/>
    </row>
    <row r="49" spans="1:6" s="87" customFormat="1">
      <c r="A49" s="172">
        <v>44168</v>
      </c>
      <c r="B49" s="158">
        <v>13.91</v>
      </c>
      <c r="C49" s="159" t="s">
        <v>155</v>
      </c>
      <c r="D49" s="159" t="s">
        <v>153</v>
      </c>
      <c r="E49" s="160" t="s">
        <v>154</v>
      </c>
      <c r="F49" s="1"/>
    </row>
    <row r="50" spans="1:6" s="87" customFormat="1">
      <c r="A50" s="172">
        <v>44173</v>
      </c>
      <c r="B50" s="158">
        <v>9.65</v>
      </c>
      <c r="C50" s="159" t="s">
        <v>156</v>
      </c>
      <c r="D50" s="159" t="s">
        <v>135</v>
      </c>
      <c r="E50" s="160" t="s">
        <v>154</v>
      </c>
      <c r="F50" s="1"/>
    </row>
    <row r="51" spans="1:6" s="87" customFormat="1">
      <c r="A51" s="157">
        <v>44277</v>
      </c>
      <c r="B51" s="158">
        <v>51.85</v>
      </c>
      <c r="C51" s="159" t="s">
        <v>157</v>
      </c>
      <c r="D51" s="159" t="s">
        <v>158</v>
      </c>
      <c r="E51" s="160" t="s">
        <v>154</v>
      </c>
      <c r="F51" s="1"/>
    </row>
    <row r="52" spans="1:6" s="87" customFormat="1">
      <c r="A52" s="172">
        <v>44280</v>
      </c>
      <c r="B52" s="158">
        <v>33.700000000000003</v>
      </c>
      <c r="C52" s="159" t="s">
        <v>159</v>
      </c>
      <c r="D52" s="159" t="s">
        <v>160</v>
      </c>
      <c r="E52" s="160" t="s">
        <v>154</v>
      </c>
      <c r="F52" s="1"/>
    </row>
    <row r="53" spans="1:6" s="87" customFormat="1">
      <c r="A53" s="157">
        <v>44343</v>
      </c>
      <c r="B53" s="158">
        <v>15.84</v>
      </c>
      <c r="C53" s="159" t="s">
        <v>161</v>
      </c>
      <c r="D53" s="159" t="s">
        <v>153</v>
      </c>
      <c r="E53" s="160" t="s">
        <v>154</v>
      </c>
      <c r="F53" s="1"/>
    </row>
    <row r="54" spans="1:6" s="87" customFormat="1">
      <c r="A54" s="157">
        <v>44347</v>
      </c>
      <c r="B54" s="158">
        <v>12.87</v>
      </c>
      <c r="C54" s="159" t="s">
        <v>161</v>
      </c>
      <c r="D54" s="159" t="s">
        <v>153</v>
      </c>
      <c r="E54" s="160" t="s">
        <v>154</v>
      </c>
      <c r="F54" s="1"/>
    </row>
    <row r="55" spans="1:6" s="87" customFormat="1" hidden="1">
      <c r="A55" s="157"/>
      <c r="B55" s="158"/>
      <c r="C55" s="159"/>
      <c r="D55" s="159"/>
      <c r="E55" s="160"/>
      <c r="F55" s="1"/>
    </row>
    <row r="56" spans="1:6" ht="19.5" customHeight="1">
      <c r="A56" s="107" t="s">
        <v>162</v>
      </c>
      <c r="B56" s="108">
        <f>SUM(B45:B55)</f>
        <v>198.04</v>
      </c>
      <c r="C56" s="173" t="str">
        <f>IF(SUBTOTAL(3,B45:B55)=SUBTOTAL(103,B45:B55),'Summary and sign-off'!$A$48,'Summary and sign-off'!$A$49)</f>
        <v>Check - there are no hidden rows with data</v>
      </c>
      <c r="D56" s="186" t="str">
        <f>IF('Summary and sign-off'!F57='Summary and sign-off'!F54,'Summary and sign-off'!A51,'Summary and sign-off'!A50)</f>
        <v>Check - each entry provides sufficient information</v>
      </c>
      <c r="E56" s="186"/>
      <c r="F56" s="46"/>
    </row>
    <row r="57" spans="1:6" ht="10.5" customHeight="1">
      <c r="A57" s="27"/>
      <c r="B57" s="92"/>
      <c r="C57" s="22"/>
      <c r="D57" s="27"/>
      <c r="E57" s="27"/>
      <c r="F57" s="27"/>
    </row>
    <row r="58" spans="1:6" ht="34.5" customHeight="1">
      <c r="A58" s="50" t="s">
        <v>163</v>
      </c>
      <c r="B58" s="93">
        <f>B21+B41+B56</f>
        <v>4042.1800000000003</v>
      </c>
      <c r="C58" s="51"/>
      <c r="D58" s="51"/>
      <c r="E58" s="51"/>
      <c r="F58" s="26"/>
    </row>
    <row r="59" spans="1:6">
      <c r="A59" s="27"/>
      <c r="B59" s="22"/>
      <c r="C59" s="27"/>
      <c r="D59" s="27"/>
      <c r="E59" s="27"/>
      <c r="F59" s="27"/>
    </row>
    <row r="60" spans="1:6">
      <c r="A60" s="52" t="s">
        <v>76</v>
      </c>
      <c r="B60" s="25"/>
      <c r="C60" s="26"/>
      <c r="D60" s="26"/>
      <c r="E60" s="26"/>
      <c r="F60" s="27"/>
    </row>
    <row r="61" spans="1:6" ht="12.6" customHeight="1">
      <c r="A61" s="23" t="s">
        <v>164</v>
      </c>
      <c r="B61" s="53"/>
      <c r="C61" s="53"/>
      <c r="D61" s="32"/>
      <c r="E61" s="32"/>
      <c r="F61" s="27"/>
    </row>
    <row r="62" spans="1:6" ht="12.95" customHeight="1">
      <c r="A62" s="31" t="s">
        <v>165</v>
      </c>
      <c r="B62" s="27"/>
      <c r="C62" s="32"/>
      <c r="D62" s="27"/>
      <c r="E62" s="32"/>
      <c r="F62" s="27"/>
    </row>
    <row r="63" spans="1:6">
      <c r="A63" s="31" t="s">
        <v>166</v>
      </c>
      <c r="B63" s="32"/>
      <c r="C63" s="32"/>
      <c r="D63" s="32"/>
      <c r="E63" s="54"/>
      <c r="F63" s="46"/>
    </row>
    <row r="64" spans="1:6">
      <c r="A64" s="23" t="s">
        <v>82</v>
      </c>
      <c r="B64" s="25"/>
      <c r="C64" s="26"/>
      <c r="D64" s="26"/>
      <c r="E64" s="26"/>
      <c r="F64" s="27"/>
    </row>
    <row r="65" spans="1:6" ht="12.95" customHeight="1">
      <c r="A65" s="31" t="s">
        <v>167</v>
      </c>
      <c r="B65" s="27"/>
      <c r="C65" s="32"/>
      <c r="D65" s="27"/>
      <c r="E65" s="32"/>
      <c r="F65" s="27"/>
    </row>
    <row r="66" spans="1:6">
      <c r="A66" s="31" t="s">
        <v>168</v>
      </c>
      <c r="B66" s="32"/>
      <c r="C66" s="32"/>
      <c r="D66" s="32"/>
      <c r="E66" s="54"/>
      <c r="F66" s="46"/>
    </row>
    <row r="67" spans="1:6">
      <c r="A67" s="36" t="s">
        <v>169</v>
      </c>
      <c r="B67" s="36"/>
      <c r="C67" s="36"/>
      <c r="D67" s="36"/>
      <c r="E67" s="54"/>
      <c r="F67" s="46"/>
    </row>
    <row r="68" spans="1:6">
      <c r="A68" s="40"/>
      <c r="B68" s="27"/>
      <c r="C68" s="27"/>
      <c r="D68" s="27"/>
      <c r="E68" s="46"/>
      <c r="F68" s="46"/>
    </row>
    <row r="69" spans="1:6" hidden="1">
      <c r="A69" s="40"/>
      <c r="B69" s="27"/>
      <c r="C69" s="27"/>
      <c r="D69" s="27"/>
      <c r="E69" s="46"/>
      <c r="F69" s="46"/>
    </row>
    <row r="70" spans="1:6"/>
    <row r="71" spans="1:6"/>
    <row r="72" spans="1:6"/>
    <row r="73" spans="1:6"/>
    <row r="74" spans="1:6" ht="12.75" hidden="1" customHeight="1"/>
    <row r="75" spans="1:6"/>
    <row r="76" spans="1:6"/>
    <row r="77" spans="1:6" hidden="1">
      <c r="A77" s="55"/>
      <c r="B77" s="46"/>
      <c r="C77" s="46"/>
      <c r="D77" s="46"/>
      <c r="E77" s="46"/>
      <c r="F77" s="46"/>
    </row>
    <row r="78" spans="1:6" hidden="1">
      <c r="A78" s="55"/>
      <c r="B78" s="46"/>
      <c r="C78" s="46"/>
      <c r="D78" s="46"/>
      <c r="E78" s="46"/>
      <c r="F78" s="46"/>
    </row>
    <row r="79" spans="1:6" hidden="1">
      <c r="A79" s="55"/>
      <c r="B79" s="46"/>
      <c r="C79" s="46"/>
      <c r="D79" s="46"/>
      <c r="E79" s="46"/>
      <c r="F79" s="46"/>
    </row>
    <row r="80" spans="1:6" hidden="1">
      <c r="A80" s="55"/>
      <c r="B80" s="46"/>
      <c r="C80" s="46"/>
      <c r="D80" s="46"/>
      <c r="E80" s="46"/>
      <c r="F80" s="46"/>
    </row>
    <row r="81" spans="1:6" hidden="1">
      <c r="A81" s="55"/>
      <c r="B81" s="46"/>
      <c r="C81" s="46"/>
      <c r="D81" s="46"/>
      <c r="E81" s="46"/>
      <c r="F81" s="46"/>
    </row>
    <row r="82" spans="1:6"/>
    <row r="83" spans="1:6"/>
    <row r="84" spans="1:6"/>
    <row r="85" spans="1:6"/>
    <row r="86" spans="1:6"/>
    <row r="87" spans="1:6"/>
    <row r="88" spans="1:6"/>
    <row r="89" spans="1:6"/>
    <row r="90" spans="1:6"/>
    <row r="91" spans="1:6"/>
    <row r="92" spans="1:6"/>
    <row r="93" spans="1:6"/>
    <row r="94" spans="1:6"/>
    <row r="95" spans="1:6"/>
    <row r="96" spans="1:6"/>
    <row r="97"/>
    <row r="98"/>
    <row r="99"/>
    <row r="100"/>
    <row r="101"/>
    <row r="102"/>
    <row r="103"/>
    <row r="104"/>
    <row r="105"/>
    <row r="106"/>
    <row r="107"/>
    <row r="108"/>
    <row r="109"/>
    <row r="110"/>
    <row r="111"/>
    <row r="112"/>
    <row r="113"/>
    <row r="114"/>
    <row r="115"/>
    <row r="116"/>
    <row r="117"/>
    <row r="118"/>
    <row r="119"/>
    <row r="120"/>
  </sheetData>
  <sheetProtection formatCells="0" formatRows="0" insertColumns="0" insertRows="0" deleteRows="0"/>
  <mergeCells count="15">
    <mergeCell ref="B7:E7"/>
    <mergeCell ref="B5:E5"/>
    <mergeCell ref="D56:E56"/>
    <mergeCell ref="A1:E1"/>
    <mergeCell ref="A23:E23"/>
    <mergeCell ref="A43:E43"/>
    <mergeCell ref="B2:E2"/>
    <mergeCell ref="B3:E3"/>
    <mergeCell ref="B4:E4"/>
    <mergeCell ref="A8:E8"/>
    <mergeCell ref="A9:E9"/>
    <mergeCell ref="B6:E6"/>
    <mergeCell ref="D21:E21"/>
    <mergeCell ref="D41:E41"/>
    <mergeCell ref="A10:E10"/>
  </mergeCells>
  <dataValidations xWindow="150" yWindow="692"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5 A12 A20 A40 A37:A38"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4 A24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17:A19 A26:A38 A45:A55"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50" yWindow="692"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B12:B13 B18:B20 B40 B25:B38 B45:B55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13" sqref="C13"/>
    </sheetView>
  </sheetViews>
  <sheetFormatPr defaultColWidth="0" defaultRowHeight="12.75" zeroHeight="1"/>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c r="A1" s="181" t="s">
        <v>113</v>
      </c>
      <c r="B1" s="181"/>
      <c r="C1" s="181"/>
      <c r="D1" s="181"/>
      <c r="E1" s="181"/>
      <c r="F1" s="38"/>
    </row>
    <row r="2" spans="1:6" ht="21" customHeight="1">
      <c r="A2" s="4" t="s">
        <v>52</v>
      </c>
      <c r="B2" s="185" t="str">
        <f>'Summary and sign-off'!B2:F2</f>
        <v>Climate Change Commission</v>
      </c>
      <c r="C2" s="185"/>
      <c r="D2" s="185"/>
      <c r="E2" s="185"/>
      <c r="F2" s="38"/>
    </row>
    <row r="3" spans="1:6" ht="21" customHeight="1">
      <c r="A3" s="4" t="s">
        <v>114</v>
      </c>
      <c r="B3" s="185" t="str">
        <f>'Summary and sign-off'!B3:F3</f>
        <v>Joanna Hendy</v>
      </c>
      <c r="C3" s="185"/>
      <c r="D3" s="185"/>
      <c r="E3" s="185"/>
      <c r="F3" s="38"/>
    </row>
    <row r="4" spans="1:6" ht="21" customHeight="1">
      <c r="A4" s="4" t="s">
        <v>115</v>
      </c>
      <c r="B4" s="185">
        <f>'Summary and sign-off'!B4:F4</f>
        <v>44013</v>
      </c>
      <c r="C4" s="185"/>
      <c r="D4" s="185"/>
      <c r="E4" s="185"/>
      <c r="F4" s="38"/>
    </row>
    <row r="5" spans="1:6" ht="21" customHeight="1">
      <c r="A5" s="4" t="s">
        <v>116</v>
      </c>
      <c r="B5" s="185">
        <f>'Summary and sign-off'!B5:F5</f>
        <v>44377</v>
      </c>
      <c r="C5" s="185"/>
      <c r="D5" s="185"/>
      <c r="E5" s="185"/>
      <c r="F5" s="38"/>
    </row>
    <row r="6" spans="1:6" ht="21" customHeight="1">
      <c r="A6" s="4" t="s">
        <v>117</v>
      </c>
      <c r="B6" s="179" t="s">
        <v>84</v>
      </c>
      <c r="C6" s="179"/>
      <c r="D6" s="179"/>
      <c r="E6" s="179"/>
      <c r="F6" s="38"/>
    </row>
    <row r="7" spans="1:6" ht="21" customHeight="1">
      <c r="A7" s="4" t="s">
        <v>58</v>
      </c>
      <c r="B7" s="179" t="s">
        <v>86</v>
      </c>
      <c r="C7" s="179"/>
      <c r="D7" s="179"/>
      <c r="E7" s="179"/>
      <c r="F7" s="38"/>
    </row>
    <row r="8" spans="1:6" ht="35.25" customHeight="1">
      <c r="A8" s="196" t="s">
        <v>170</v>
      </c>
      <c r="B8" s="196"/>
      <c r="C8" s="197"/>
      <c r="D8" s="197"/>
      <c r="E8" s="197"/>
      <c r="F8" s="42"/>
    </row>
    <row r="9" spans="1:6" ht="35.25" customHeight="1">
      <c r="A9" s="194" t="s">
        <v>171</v>
      </c>
      <c r="B9" s="195"/>
      <c r="C9" s="195"/>
      <c r="D9" s="195"/>
      <c r="E9" s="195"/>
      <c r="F9" s="42"/>
    </row>
    <row r="10" spans="1:6" ht="27" customHeight="1">
      <c r="A10" s="35" t="s">
        <v>172</v>
      </c>
      <c r="B10" s="35" t="s">
        <v>65</v>
      </c>
      <c r="C10" s="35" t="s">
        <v>173</v>
      </c>
      <c r="D10" s="35" t="s">
        <v>174</v>
      </c>
      <c r="E10" s="35" t="s">
        <v>125</v>
      </c>
      <c r="F10" s="23"/>
    </row>
    <row r="11" spans="1:6" s="87" customFormat="1" hidden="1">
      <c r="A11" s="137"/>
      <c r="B11" s="134"/>
      <c r="C11" s="138"/>
      <c r="D11" s="138"/>
      <c r="E11" s="139"/>
      <c r="F11" s="2"/>
    </row>
    <row r="12" spans="1:6" s="87" customFormat="1">
      <c r="A12" s="157"/>
      <c r="B12" s="158"/>
      <c r="C12" s="162" t="s">
        <v>175</v>
      </c>
      <c r="D12" s="162"/>
      <c r="E12" s="163"/>
      <c r="F12" s="2"/>
    </row>
    <row r="13" spans="1:6" s="87" customFormat="1">
      <c r="A13" s="157"/>
      <c r="B13" s="158"/>
      <c r="C13" s="162"/>
      <c r="D13" s="162"/>
      <c r="E13" s="163"/>
      <c r="F13" s="2"/>
    </row>
    <row r="14" spans="1:6" s="87" customFormat="1">
      <c r="A14" s="157"/>
      <c r="B14" s="158"/>
      <c r="C14" s="162"/>
      <c r="D14" s="162"/>
      <c r="E14" s="163"/>
      <c r="F14" s="2"/>
    </row>
    <row r="15" spans="1:6" s="87" customFormat="1">
      <c r="A15" s="157"/>
      <c r="B15" s="158"/>
      <c r="C15" s="162"/>
      <c r="D15" s="162"/>
      <c r="E15" s="163"/>
      <c r="F15" s="2"/>
    </row>
    <row r="16" spans="1:6" s="87" customFormat="1">
      <c r="A16" s="157"/>
      <c r="B16" s="158"/>
      <c r="C16" s="162"/>
      <c r="D16" s="162"/>
      <c r="E16" s="163"/>
      <c r="F16" s="2"/>
    </row>
    <row r="17" spans="1:6" s="87" customFormat="1">
      <c r="A17" s="157"/>
      <c r="B17" s="158"/>
      <c r="C17" s="162"/>
      <c r="D17" s="162"/>
      <c r="E17" s="163"/>
      <c r="F17" s="2"/>
    </row>
    <row r="18" spans="1:6" s="87" customFormat="1">
      <c r="A18" s="157"/>
      <c r="B18" s="158"/>
      <c r="C18" s="162"/>
      <c r="D18" s="162"/>
      <c r="E18" s="163"/>
      <c r="F18" s="2"/>
    </row>
    <row r="19" spans="1:6" s="87" customFormat="1">
      <c r="A19" s="157"/>
      <c r="B19" s="158"/>
      <c r="C19" s="162"/>
      <c r="D19" s="162"/>
      <c r="E19" s="163"/>
      <c r="F19" s="2"/>
    </row>
    <row r="20" spans="1:6" s="87" customFormat="1">
      <c r="A20" s="157"/>
      <c r="B20" s="158"/>
      <c r="C20" s="162"/>
      <c r="D20" s="162"/>
      <c r="E20" s="163"/>
      <c r="F20" s="2"/>
    </row>
    <row r="21" spans="1:6" s="87" customFormat="1">
      <c r="A21" s="157"/>
      <c r="B21" s="158"/>
      <c r="C21" s="162"/>
      <c r="D21" s="162"/>
      <c r="E21" s="163"/>
      <c r="F21" s="2"/>
    </row>
    <row r="22" spans="1:6" s="87" customFormat="1">
      <c r="A22" s="161"/>
      <c r="B22" s="158"/>
      <c r="C22" s="162"/>
      <c r="D22" s="162"/>
      <c r="E22" s="163"/>
      <c r="F22" s="2"/>
    </row>
    <row r="23" spans="1:6" s="87" customFormat="1">
      <c r="A23" s="161"/>
      <c r="B23" s="158"/>
      <c r="C23" s="162"/>
      <c r="D23" s="162"/>
      <c r="E23" s="163"/>
      <c r="F23" s="2"/>
    </row>
    <row r="24" spans="1:6" s="87" customFormat="1" ht="11.25" hidden="1" customHeight="1">
      <c r="A24" s="137"/>
      <c r="B24" s="134"/>
      <c r="C24" s="138"/>
      <c r="D24" s="138"/>
      <c r="E24" s="139"/>
      <c r="F24" s="2"/>
    </row>
    <row r="25" spans="1:6" ht="34.5" customHeight="1">
      <c r="A25" s="88" t="s">
        <v>176</v>
      </c>
      <c r="B25" s="97">
        <f>SUM(B11:B24)</f>
        <v>0</v>
      </c>
      <c r="C25" s="106" t="str">
        <f>IF(SUBTOTAL(3,B11:B24)=SUBTOTAL(103,B11:B24),'Summary and sign-off'!$A$48,'Summary and sign-off'!$A$49)</f>
        <v>Check - there are no hidden rows with data</v>
      </c>
      <c r="D25" s="186" t="str">
        <f>IF('Summary and sign-off'!F58='Summary and sign-off'!F54,'Summary and sign-off'!A51,'Summary and sign-off'!A50)</f>
        <v>Check - each entry provides sufficient information</v>
      </c>
      <c r="E25" s="186"/>
      <c r="F25" s="2"/>
    </row>
    <row r="26" spans="1:6">
      <c r="A26" s="21"/>
      <c r="B26" s="20"/>
      <c r="C26" s="20"/>
      <c r="D26" s="20"/>
      <c r="E26" s="20"/>
      <c r="F26" s="38"/>
    </row>
    <row r="27" spans="1:6">
      <c r="A27" s="21" t="s">
        <v>76</v>
      </c>
      <c r="B27" s="22"/>
      <c r="C27" s="27"/>
      <c r="D27" s="20"/>
      <c r="E27" s="20"/>
      <c r="F27" s="38"/>
    </row>
    <row r="28" spans="1:6" ht="12.75" customHeight="1">
      <c r="A28" s="23" t="s">
        <v>177</v>
      </c>
      <c r="B28" s="23"/>
      <c r="C28" s="23"/>
      <c r="D28" s="23"/>
      <c r="E28" s="23"/>
      <c r="F28" s="38"/>
    </row>
    <row r="29" spans="1:6">
      <c r="A29" s="23" t="s">
        <v>178</v>
      </c>
      <c r="B29" s="31"/>
      <c r="C29" s="43"/>
      <c r="D29" s="44"/>
      <c r="E29" s="44"/>
      <c r="F29" s="38"/>
    </row>
    <row r="30" spans="1:6">
      <c r="A30" s="23" t="s">
        <v>82</v>
      </c>
      <c r="B30" s="25"/>
      <c r="C30" s="26"/>
      <c r="D30" s="26"/>
      <c r="E30" s="26"/>
      <c r="F30" s="27"/>
    </row>
    <row r="31" spans="1:6">
      <c r="A31" s="31" t="s">
        <v>179</v>
      </c>
      <c r="B31" s="31"/>
      <c r="C31" s="43"/>
      <c r="D31" s="43"/>
      <c r="E31" s="43"/>
      <c r="F31" s="38"/>
    </row>
    <row r="32" spans="1:6" ht="12.75" customHeight="1">
      <c r="A32" s="31" t="s">
        <v>180</v>
      </c>
      <c r="B32" s="31"/>
      <c r="C32" s="45"/>
      <c r="D32" s="45"/>
      <c r="E32" s="33"/>
      <c r="F32" s="38"/>
    </row>
    <row r="33" spans="1:6">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7" sqref="B7:E7"/>
    </sheetView>
  </sheetViews>
  <sheetFormatPr defaultColWidth="0" defaultRowHeight="12.75" zeroHeight="1"/>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c r="A1" s="181" t="s">
        <v>113</v>
      </c>
      <c r="B1" s="181"/>
      <c r="C1" s="181"/>
      <c r="D1" s="181"/>
      <c r="E1" s="181"/>
      <c r="F1" s="24"/>
    </row>
    <row r="2" spans="1:6" ht="21" customHeight="1">
      <c r="A2" s="4" t="s">
        <v>52</v>
      </c>
      <c r="B2" s="185" t="str">
        <f>'Summary and sign-off'!B2:F2</f>
        <v>Climate Change Commission</v>
      </c>
      <c r="C2" s="185"/>
      <c r="D2" s="185"/>
      <c r="E2" s="185"/>
      <c r="F2" s="24"/>
    </row>
    <row r="3" spans="1:6" ht="21" customHeight="1">
      <c r="A3" s="4" t="s">
        <v>114</v>
      </c>
      <c r="B3" s="185" t="str">
        <f>'Summary and sign-off'!B3:F3</f>
        <v>Joanna Hendy</v>
      </c>
      <c r="C3" s="185"/>
      <c r="D3" s="185"/>
      <c r="E3" s="185"/>
      <c r="F3" s="24"/>
    </row>
    <row r="4" spans="1:6" ht="21" customHeight="1">
      <c r="A4" s="4" t="s">
        <v>115</v>
      </c>
      <c r="B4" s="185">
        <f>'Summary and sign-off'!B4:F4</f>
        <v>44013</v>
      </c>
      <c r="C4" s="185"/>
      <c r="D4" s="185"/>
      <c r="E4" s="185"/>
      <c r="F4" s="24"/>
    </row>
    <row r="5" spans="1:6" ht="21" customHeight="1">
      <c r="A5" s="4" t="s">
        <v>116</v>
      </c>
      <c r="B5" s="185">
        <f>'Summary and sign-off'!B5:F5</f>
        <v>44377</v>
      </c>
      <c r="C5" s="185"/>
      <c r="D5" s="185"/>
      <c r="E5" s="185"/>
      <c r="F5" s="24"/>
    </row>
    <row r="6" spans="1:6" ht="21" customHeight="1">
      <c r="A6" s="4" t="s">
        <v>117</v>
      </c>
      <c r="B6" s="179" t="s">
        <v>84</v>
      </c>
      <c r="C6" s="179"/>
      <c r="D6" s="179"/>
      <c r="E6" s="179"/>
      <c r="F6" s="34"/>
    </row>
    <row r="7" spans="1:6" ht="21" customHeight="1">
      <c r="A7" s="4" t="s">
        <v>58</v>
      </c>
      <c r="B7" s="179" t="s">
        <v>86</v>
      </c>
      <c r="C7" s="179"/>
      <c r="D7" s="179"/>
      <c r="E7" s="179"/>
      <c r="F7" s="34"/>
    </row>
    <row r="8" spans="1:6" ht="35.25" customHeight="1">
      <c r="A8" s="189" t="s">
        <v>181</v>
      </c>
      <c r="B8" s="189"/>
      <c r="C8" s="197"/>
      <c r="D8" s="197"/>
      <c r="E8" s="197"/>
      <c r="F8" s="24"/>
    </row>
    <row r="9" spans="1:6" ht="35.25" customHeight="1">
      <c r="A9" s="198" t="s">
        <v>182</v>
      </c>
      <c r="B9" s="199"/>
      <c r="C9" s="199"/>
      <c r="D9" s="199"/>
      <c r="E9" s="199"/>
      <c r="F9" s="24"/>
    </row>
    <row r="10" spans="1:6" ht="27" customHeight="1">
      <c r="A10" s="35" t="s">
        <v>121</v>
      </c>
      <c r="B10" s="35" t="s">
        <v>65</v>
      </c>
      <c r="C10" s="35" t="s">
        <v>183</v>
      </c>
      <c r="D10" s="35" t="s">
        <v>184</v>
      </c>
      <c r="E10" s="35" t="s">
        <v>125</v>
      </c>
      <c r="F10" s="36"/>
    </row>
    <row r="11" spans="1:6" s="87" customFormat="1" hidden="1">
      <c r="A11" s="137"/>
      <c r="B11" s="134"/>
      <c r="C11" s="138"/>
      <c r="D11" s="138"/>
      <c r="E11" s="139"/>
      <c r="F11" s="3"/>
    </row>
    <row r="12" spans="1:6" s="87" customFormat="1">
      <c r="A12" s="157" t="s">
        <v>185</v>
      </c>
      <c r="B12" s="158">
        <v>264</v>
      </c>
      <c r="C12" s="162" t="s">
        <v>186</v>
      </c>
      <c r="D12" s="162" t="s">
        <v>187</v>
      </c>
      <c r="E12" s="163"/>
      <c r="F12" s="3"/>
    </row>
    <row r="13" spans="1:6" s="87" customFormat="1">
      <c r="A13" s="157" t="s">
        <v>185</v>
      </c>
      <c r="B13" s="158">
        <v>264</v>
      </c>
      <c r="C13" s="162" t="s">
        <v>186</v>
      </c>
      <c r="D13" s="162" t="s">
        <v>188</v>
      </c>
      <c r="E13" s="163"/>
      <c r="F13" s="3"/>
    </row>
    <row r="14" spans="1:6" s="87" customFormat="1">
      <c r="A14" s="157"/>
      <c r="B14" s="158"/>
      <c r="C14" s="162"/>
      <c r="D14" s="162"/>
      <c r="E14" s="163"/>
      <c r="F14" s="3"/>
    </row>
    <row r="15" spans="1:6" s="87" customFormat="1">
      <c r="A15" s="157"/>
      <c r="B15" s="158"/>
      <c r="C15" s="162"/>
      <c r="D15" s="162"/>
      <c r="E15" s="163"/>
      <c r="F15" s="3"/>
    </row>
    <row r="16" spans="1:6" s="87" customFormat="1">
      <c r="A16" s="157"/>
      <c r="B16" s="158"/>
      <c r="C16" s="162"/>
      <c r="D16" s="162"/>
      <c r="E16" s="163"/>
      <c r="F16" s="3"/>
    </row>
    <row r="17" spans="1:6" s="87" customFormat="1">
      <c r="A17" s="157"/>
      <c r="B17" s="158"/>
      <c r="C17" s="162"/>
      <c r="D17" s="162"/>
      <c r="E17" s="163"/>
      <c r="F17" s="3"/>
    </row>
    <row r="18" spans="1:6" s="87" customFormat="1">
      <c r="A18" s="157"/>
      <c r="B18" s="158"/>
      <c r="C18" s="162"/>
      <c r="D18" s="162"/>
      <c r="E18" s="163"/>
      <c r="F18" s="3"/>
    </row>
    <row r="19" spans="1:6" s="87" customFormat="1">
      <c r="A19" s="157"/>
      <c r="B19" s="158"/>
      <c r="C19" s="162"/>
      <c r="D19" s="162"/>
      <c r="E19" s="163"/>
      <c r="F19" s="3"/>
    </row>
    <row r="20" spans="1:6" s="87" customFormat="1">
      <c r="A20" s="161"/>
      <c r="B20" s="158"/>
      <c r="C20" s="162"/>
      <c r="D20" s="162"/>
      <c r="E20" s="163"/>
      <c r="F20" s="3"/>
    </row>
    <row r="21" spans="1:6" s="87" customFormat="1">
      <c r="A21" s="161"/>
      <c r="B21" s="158"/>
      <c r="C21" s="162"/>
      <c r="D21" s="162"/>
      <c r="E21" s="163"/>
      <c r="F21" s="3"/>
    </row>
    <row r="22" spans="1:6" s="87" customFormat="1" hidden="1">
      <c r="A22" s="137"/>
      <c r="B22" s="134"/>
      <c r="C22" s="138"/>
      <c r="D22" s="138"/>
      <c r="E22" s="139"/>
      <c r="F22" s="3"/>
    </row>
    <row r="23" spans="1:6" ht="34.5" customHeight="1">
      <c r="A23" s="88" t="s">
        <v>189</v>
      </c>
      <c r="B23" s="97">
        <f>SUM(B11:B22)</f>
        <v>528</v>
      </c>
      <c r="C23" s="106" t="str">
        <f>IF(SUBTOTAL(3,B11:B22)=SUBTOTAL(103,B11:B22),'Summary and sign-off'!$A$48,'Summary and sign-off'!$A$49)</f>
        <v>Check - there are no hidden rows with data</v>
      </c>
      <c r="D23" s="186" t="str">
        <f>IF('Summary and sign-off'!F59='Summary and sign-off'!F54,'Summary and sign-off'!A51,'Summary and sign-off'!A50)</f>
        <v>Check - each entry provides sufficient information</v>
      </c>
      <c r="E23" s="186"/>
      <c r="F23" s="37"/>
    </row>
    <row r="24" spans="1:6" ht="14.1" customHeight="1">
      <c r="A24" s="38"/>
      <c r="B24" s="27"/>
      <c r="C24" s="20"/>
      <c r="D24" s="20"/>
      <c r="E24" s="20"/>
      <c r="F24" s="24"/>
    </row>
    <row r="25" spans="1:6">
      <c r="A25" s="21" t="s">
        <v>190</v>
      </c>
      <c r="B25" s="20"/>
      <c r="C25" s="20"/>
      <c r="D25" s="20"/>
      <c r="E25" s="20"/>
      <c r="F25" s="24"/>
    </row>
    <row r="26" spans="1:6" ht="12.6" customHeight="1">
      <c r="A26" s="23" t="s">
        <v>164</v>
      </c>
      <c r="B26" s="20"/>
      <c r="C26" s="20"/>
      <c r="D26" s="20"/>
      <c r="E26" s="20"/>
      <c r="F26" s="24"/>
    </row>
    <row r="27" spans="1:6">
      <c r="A27" s="23" t="s">
        <v>82</v>
      </c>
      <c r="B27" s="25"/>
      <c r="C27" s="26"/>
      <c r="D27" s="26"/>
      <c r="E27" s="26"/>
      <c r="F27" s="27"/>
    </row>
    <row r="28" spans="1:6">
      <c r="A28" s="31" t="s">
        <v>179</v>
      </c>
      <c r="B28" s="32"/>
      <c r="C28" s="27"/>
      <c r="D28" s="27"/>
      <c r="E28" s="27"/>
      <c r="F28" s="27"/>
    </row>
    <row r="29" spans="1:6" ht="12.75" customHeight="1">
      <c r="A29" s="31" t="s">
        <v>180</v>
      </c>
      <c r="B29" s="39"/>
      <c r="C29" s="33"/>
      <c r="D29" s="33"/>
      <c r="E29" s="33"/>
      <c r="F29" s="33"/>
    </row>
    <row r="30" spans="1:6">
      <c r="A30" s="38"/>
      <c r="B30" s="40"/>
      <c r="C30" s="20"/>
      <c r="D30" s="20"/>
      <c r="E30" s="20"/>
      <c r="F30" s="38"/>
    </row>
    <row r="31" spans="1:6" hidden="1">
      <c r="A31" s="20"/>
      <c r="B31" s="20"/>
      <c r="C31" s="20"/>
      <c r="D31" s="20"/>
      <c r="E31" s="38"/>
    </row>
    <row r="32" spans="1:6" ht="12.75" hidden="1" customHeight="1"/>
    <row r="33" spans="1:6" hidden="1">
      <c r="A33" s="41"/>
      <c r="B33" s="41"/>
      <c r="C33" s="41"/>
      <c r="D33" s="41"/>
      <c r="E33" s="41"/>
      <c r="F33" s="24"/>
    </row>
    <row r="34" spans="1:6" hidden="1">
      <c r="A34" s="41"/>
      <c r="B34" s="41"/>
      <c r="C34" s="41"/>
      <c r="D34" s="41"/>
      <c r="E34" s="41"/>
      <c r="F34" s="24"/>
    </row>
    <row r="35" spans="1:6" hidden="1">
      <c r="A35" s="41"/>
      <c r="B35" s="41"/>
      <c r="C35" s="41"/>
      <c r="D35" s="41"/>
      <c r="E35" s="41"/>
      <c r="F35" s="24"/>
    </row>
    <row r="36" spans="1:6" hidden="1">
      <c r="A36" s="41"/>
      <c r="B36" s="41"/>
      <c r="C36" s="41"/>
      <c r="D36" s="41"/>
      <c r="E36" s="41"/>
      <c r="F36" s="24"/>
    </row>
    <row r="37" spans="1:6" hidden="1">
      <c r="A37" s="41"/>
      <c r="B37" s="41"/>
      <c r="C37" s="41"/>
      <c r="D37" s="41"/>
      <c r="E37" s="41"/>
      <c r="F37" s="24"/>
    </row>
    <row r="38" spans="1:6"/>
    <row r="39" spans="1:6"/>
  </sheetData>
  <sheetProtection sheet="1" formatCells="0" insertRows="0" deleteRows="0"/>
  <mergeCells count="10">
    <mergeCell ref="D23:E23"/>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2"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6 A17 A18 A19 A20 A21"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B16:B22 B11:B13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3"/>
  <sheetViews>
    <sheetView topLeftCell="A4" zoomScaleNormal="100" workbookViewId="0">
      <selection activeCell="B7" sqref="B7:F7"/>
    </sheetView>
  </sheetViews>
  <sheetFormatPr defaultColWidth="0" defaultRowHeight="12.75" zeroHeight="1"/>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c r="A1" s="181" t="s">
        <v>191</v>
      </c>
      <c r="B1" s="181"/>
      <c r="C1" s="181"/>
      <c r="D1" s="181"/>
      <c r="E1" s="181"/>
      <c r="F1" s="181"/>
    </row>
    <row r="2" spans="1:6" ht="21" customHeight="1">
      <c r="A2" s="4" t="s">
        <v>52</v>
      </c>
      <c r="B2" s="185" t="str">
        <f>'Summary and sign-off'!B2:F2</f>
        <v>Climate Change Commission</v>
      </c>
      <c r="C2" s="185"/>
      <c r="D2" s="185"/>
      <c r="E2" s="185"/>
      <c r="F2" s="185"/>
    </row>
    <row r="3" spans="1:6" ht="21" customHeight="1">
      <c r="A3" s="4" t="s">
        <v>114</v>
      </c>
      <c r="B3" s="185" t="str">
        <f>'Summary and sign-off'!B3:F3</f>
        <v>Joanna Hendy</v>
      </c>
      <c r="C3" s="185"/>
      <c r="D3" s="185"/>
      <c r="E3" s="185"/>
      <c r="F3" s="185"/>
    </row>
    <row r="4" spans="1:6" ht="21" customHeight="1">
      <c r="A4" s="4" t="s">
        <v>115</v>
      </c>
      <c r="B4" s="185">
        <f>'Summary and sign-off'!B4:F4</f>
        <v>44013</v>
      </c>
      <c r="C4" s="185"/>
      <c r="D4" s="185"/>
      <c r="E4" s="185"/>
      <c r="F4" s="185"/>
    </row>
    <row r="5" spans="1:6" ht="21" customHeight="1">
      <c r="A5" s="4" t="s">
        <v>116</v>
      </c>
      <c r="B5" s="185">
        <f>'Summary and sign-off'!B5:F5</f>
        <v>44377</v>
      </c>
      <c r="C5" s="185"/>
      <c r="D5" s="185"/>
      <c r="E5" s="185"/>
      <c r="F5" s="185"/>
    </row>
    <row r="6" spans="1:6" ht="21" customHeight="1">
      <c r="A6" s="4" t="s">
        <v>192</v>
      </c>
      <c r="B6" s="179" t="s">
        <v>83</v>
      </c>
      <c r="C6" s="179"/>
      <c r="D6" s="179"/>
      <c r="E6" s="179"/>
      <c r="F6" s="179"/>
    </row>
    <row r="7" spans="1:6" ht="21" customHeight="1">
      <c r="A7" s="4" t="s">
        <v>58</v>
      </c>
      <c r="B7" s="179" t="s">
        <v>86</v>
      </c>
      <c r="C7" s="179"/>
      <c r="D7" s="179"/>
      <c r="E7" s="179"/>
      <c r="F7" s="179"/>
    </row>
    <row r="8" spans="1:6" ht="36" customHeight="1">
      <c r="A8" s="189" t="s">
        <v>193</v>
      </c>
      <c r="B8" s="189"/>
      <c r="C8" s="189"/>
      <c r="D8" s="189"/>
      <c r="E8" s="189"/>
      <c r="F8" s="189"/>
    </row>
    <row r="9" spans="1:6" ht="36" customHeight="1">
      <c r="A9" s="198" t="s">
        <v>194</v>
      </c>
      <c r="B9" s="199"/>
      <c r="C9" s="199"/>
      <c r="D9" s="199"/>
      <c r="E9" s="199"/>
      <c r="F9" s="199"/>
    </row>
    <row r="10" spans="1:6" ht="39" customHeight="1">
      <c r="A10" s="35" t="s">
        <v>121</v>
      </c>
      <c r="B10" s="151" t="s">
        <v>195</v>
      </c>
      <c r="C10" s="151" t="s">
        <v>196</v>
      </c>
      <c r="D10" s="151" t="s">
        <v>197</v>
      </c>
      <c r="E10" s="151" t="s">
        <v>198</v>
      </c>
      <c r="F10" s="151" t="s">
        <v>199</v>
      </c>
    </row>
    <row r="11" spans="1:6" s="87" customFormat="1" hidden="1">
      <c r="A11" s="133"/>
      <c r="B11" s="138"/>
      <c r="C11" s="140"/>
      <c r="D11" s="138"/>
      <c r="E11" s="141"/>
      <c r="F11" s="139"/>
    </row>
    <row r="12" spans="1:6" s="87" customFormat="1" ht="38.25">
      <c r="A12" s="157">
        <v>44088</v>
      </c>
      <c r="B12" s="164" t="s">
        <v>200</v>
      </c>
      <c r="C12" s="165" t="s">
        <v>100</v>
      </c>
      <c r="D12" s="164" t="s">
        <v>201</v>
      </c>
      <c r="E12" s="158">
        <v>60</v>
      </c>
      <c r="F12" s="171" t="s">
        <v>202</v>
      </c>
    </row>
    <row r="13" spans="1:6" s="87" customFormat="1" ht="25.5">
      <c r="A13" s="157">
        <v>44115</v>
      </c>
      <c r="B13" s="164" t="s">
        <v>203</v>
      </c>
      <c r="C13" s="165" t="s">
        <v>101</v>
      </c>
      <c r="D13" s="164" t="s">
        <v>204</v>
      </c>
      <c r="E13" s="166">
        <v>200</v>
      </c>
      <c r="F13" s="170"/>
    </row>
    <row r="14" spans="1:6" s="87" customFormat="1" ht="25.5">
      <c r="A14" s="157">
        <v>44198</v>
      </c>
      <c r="B14" s="164" t="s">
        <v>205</v>
      </c>
      <c r="C14" s="165" t="s">
        <v>100</v>
      </c>
      <c r="D14" s="164" t="s">
        <v>206</v>
      </c>
      <c r="E14" s="166">
        <v>60</v>
      </c>
      <c r="F14" s="167" t="s">
        <v>207</v>
      </c>
    </row>
    <row r="15" spans="1:6" s="87" customFormat="1" ht="25.5">
      <c r="A15" s="157">
        <v>44261</v>
      </c>
      <c r="B15" s="164" t="s">
        <v>208</v>
      </c>
      <c r="C15" s="165" t="s">
        <v>101</v>
      </c>
      <c r="D15" s="164" t="s">
        <v>209</v>
      </c>
      <c r="E15" s="166">
        <v>100</v>
      </c>
      <c r="F15" s="167"/>
    </row>
    <row r="16" spans="1:6" s="87" customFormat="1" hidden="1">
      <c r="A16" s="133"/>
      <c r="B16" s="138"/>
      <c r="C16" s="140"/>
      <c r="D16" s="138"/>
      <c r="E16" s="141"/>
      <c r="F16" s="139"/>
    </row>
    <row r="17" spans="1:7" ht="34.5" customHeight="1">
      <c r="A17" s="152" t="s">
        <v>210</v>
      </c>
      <c r="B17" s="153" t="s">
        <v>211</v>
      </c>
      <c r="C17" s="154">
        <f>C18+C19</f>
        <v>4</v>
      </c>
      <c r="D17" s="155" t="str">
        <f>IF(SUBTOTAL(3,C11:C16)=SUBTOTAL(103,C11:C16),'Summary and sign-off'!$A$48,'Summary and sign-off'!$A$49)</f>
        <v>Check - there are no hidden rows with data</v>
      </c>
      <c r="E17" s="186" t="str">
        <f>IF('Summary and sign-off'!F60='Summary and sign-off'!F54,'Summary and sign-off'!A52,'Summary and sign-off'!A50)</f>
        <v>Check - each entry provides sufficient information</v>
      </c>
      <c r="F17" s="186"/>
      <c r="G17" s="87"/>
    </row>
    <row r="18" spans="1:7" ht="25.5" customHeight="1">
      <c r="A18" s="89"/>
      <c r="B18" s="90" t="s">
        <v>100</v>
      </c>
      <c r="C18" s="91">
        <f>COUNTIF(C11:C16,'Summary and sign-off'!A45)</f>
        <v>2</v>
      </c>
      <c r="D18" s="17"/>
      <c r="E18" s="18"/>
      <c r="F18" s="19"/>
    </row>
    <row r="19" spans="1:7" ht="25.5" customHeight="1">
      <c r="A19" s="89"/>
      <c r="B19" s="90" t="s">
        <v>101</v>
      </c>
      <c r="C19" s="91">
        <f>COUNTIF(C11:C16,'Summary and sign-off'!A46)</f>
        <v>2</v>
      </c>
      <c r="D19" s="17"/>
      <c r="E19" s="18"/>
      <c r="F19" s="19"/>
    </row>
    <row r="20" spans="1:7">
      <c r="A20" s="20"/>
      <c r="B20" s="21"/>
      <c r="C20" s="20"/>
      <c r="D20" s="22"/>
      <c r="E20" s="22"/>
      <c r="F20" s="20"/>
    </row>
    <row r="21" spans="1:7">
      <c r="A21" s="21" t="s">
        <v>190</v>
      </c>
      <c r="B21" s="21"/>
      <c r="C21" s="21"/>
      <c r="D21" s="21"/>
      <c r="E21" s="21"/>
      <c r="F21" s="21"/>
    </row>
    <row r="22" spans="1:7" ht="12.6" customHeight="1">
      <c r="A22" s="23" t="s">
        <v>164</v>
      </c>
      <c r="B22" s="20"/>
      <c r="C22" s="20"/>
      <c r="D22" s="20"/>
      <c r="E22" s="20"/>
      <c r="F22" s="24"/>
    </row>
    <row r="23" spans="1:7">
      <c r="A23" s="23" t="s">
        <v>82</v>
      </c>
      <c r="B23" s="25"/>
      <c r="C23" s="26"/>
      <c r="D23" s="26"/>
      <c r="E23" s="26"/>
      <c r="F23" s="27"/>
    </row>
    <row r="24" spans="1:7">
      <c r="A24" s="23" t="s">
        <v>212</v>
      </c>
      <c r="B24" s="28"/>
      <c r="C24" s="28"/>
      <c r="D24" s="28"/>
      <c r="E24" s="28"/>
      <c r="F24" s="28"/>
    </row>
    <row r="25" spans="1:7" ht="12.75" customHeight="1">
      <c r="A25" s="23" t="s">
        <v>213</v>
      </c>
      <c r="B25" s="20"/>
      <c r="C25" s="20"/>
      <c r="D25" s="20"/>
      <c r="E25" s="20"/>
      <c r="F25" s="20"/>
    </row>
    <row r="26" spans="1:7" ht="12.95" customHeight="1">
      <c r="A26" s="29" t="s">
        <v>214</v>
      </c>
      <c r="B26" s="30"/>
      <c r="C26" s="30"/>
      <c r="D26" s="30"/>
      <c r="E26" s="30"/>
      <c r="F26" s="30"/>
    </row>
    <row r="27" spans="1:7">
      <c r="A27" s="31" t="s">
        <v>215</v>
      </c>
      <c r="B27" s="32"/>
      <c r="C27" s="27"/>
      <c r="D27" s="27"/>
      <c r="E27" s="27"/>
      <c r="F27" s="27"/>
    </row>
    <row r="28" spans="1:7" ht="12.75" customHeight="1">
      <c r="A28" s="31" t="s">
        <v>180</v>
      </c>
      <c r="B28" s="23"/>
      <c r="C28" s="33"/>
      <c r="D28" s="33"/>
      <c r="E28" s="33"/>
      <c r="F28" s="33"/>
    </row>
    <row r="29" spans="1:7" ht="12.75" customHeight="1">
      <c r="A29" s="23"/>
      <c r="B29" s="23"/>
      <c r="C29" s="33"/>
      <c r="D29" s="33"/>
      <c r="E29" s="33"/>
      <c r="F29" s="33"/>
    </row>
    <row r="30" spans="1:7" ht="12.75" hidden="1" customHeight="1">
      <c r="A30" s="23"/>
      <c r="B30" s="23"/>
      <c r="C30" s="33"/>
      <c r="D30" s="33"/>
      <c r="E30" s="33"/>
      <c r="F30" s="33"/>
    </row>
    <row r="31" spans="1:7"/>
    <row r="32" spans="1:7"/>
    <row r="33" spans="1:6" hidden="1">
      <c r="A33" s="21"/>
      <c r="B33" s="21"/>
      <c r="C33" s="21"/>
      <c r="D33" s="21"/>
      <c r="E33" s="21"/>
      <c r="F33" s="21"/>
    </row>
    <row r="34" spans="1:6" hidden="1">
      <c r="A34" s="21"/>
      <c r="B34" s="21"/>
      <c r="C34" s="21"/>
      <c r="D34" s="21"/>
      <c r="E34" s="21"/>
      <c r="F34" s="21"/>
    </row>
    <row r="35" spans="1:6" hidden="1">
      <c r="A35" s="21"/>
      <c r="B35" s="21"/>
      <c r="C35" s="21"/>
      <c r="D35" s="21"/>
      <c r="E35" s="21"/>
      <c r="F35" s="21"/>
    </row>
    <row r="36" spans="1:6" hidden="1">
      <c r="A36" s="21"/>
      <c r="B36" s="21"/>
      <c r="C36" s="21"/>
      <c r="D36" s="21"/>
      <c r="E36" s="21"/>
      <c r="F36" s="21"/>
    </row>
    <row r="37" spans="1:6" hidden="1">
      <c r="A37" s="21"/>
      <c r="B37" s="21"/>
      <c r="C37" s="21"/>
      <c r="D37" s="21"/>
      <c r="E37" s="21"/>
      <c r="F37" s="21"/>
    </row>
    <row r="38" spans="1:6"/>
    <row r="39" spans="1:6"/>
    <row r="40" spans="1:6"/>
    <row r="41" spans="1:6"/>
    <row r="42" spans="1:6"/>
    <row r="43" spans="1:6"/>
  </sheetData>
  <sheetProtection sheet="1" formatCells="0" insertRows="0" deleteRows="0"/>
  <dataConsolidate/>
  <mergeCells count="10">
    <mergeCell ref="E17:F17"/>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C11:C16</xm:sqref>
        </x14:dataValidation>
        <x14:dataValidation type="list" errorStyle="information" operator="greaterThan" allowBlank="1" showInputMessage="1" prompt="Provide specific $ value if possible" xr:uid="{00000000-0002-0000-0500-000003000000}">
          <x14:formula1>
            <xm:f>'Summary and sign-off'!$A$39:$A$44</xm:f>
          </x14:formula1>
          <xm:sqref>E11:E16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egacyMetadata xmlns="b30672e7-690a-4c93-a50a-a028bc8f475d" xsi:nil="true"/>
    <OTModifiedBy xmlns="b30672e7-690a-4c93-a50a-a028bc8f475d" xsi:nil="true"/>
    <Activity xmlns="70761194-623b-4751-a0da-29ad6551f95e">Planning and Reporting</Activity>
    <Function xmlns="70761194-623b-4751-a0da-29ad6551f95e">Governance and Strategic Management</Function>
    <PraText1 xmlns="a9df0e0e-9b5b-47bc-81c1-d190dfb54f87" xsi:nil="true"/>
    <Year xmlns="70761194-623b-4751-a0da-29ad6551f95e" xsi:nil="true"/>
    <CategoryName xmlns="70761194-623b-4751-a0da-29ad6551f95e" xsi:nil="true"/>
    <CategoryValue xmlns="70761194-623b-4751-a0da-29ad6551f95e" xsi:nil="true"/>
    <AggregationStatus xmlns="a9df0e0e-9b5b-47bc-81c1-d190dfb54f87">Normal</AggregationStatus>
    <Narrative xmlns="a9df0e0e-9b5b-47bc-81c1-d190dfb54f87" xsi:nil="true"/>
    <PraText5 xmlns="a9df0e0e-9b5b-47bc-81c1-d190dfb54f87" xsi:nil="true"/>
    <PRAType xmlns="70761194-623b-4751-a0da-29ad6551f95e" xsi:nil="true"/>
    <PraDate3 xmlns="a9df0e0e-9b5b-47bc-81c1-d190dfb54f87" xsi:nil="true"/>
    <PraDateTrigger xmlns="a9df0e0e-9b5b-47bc-81c1-d190dfb54f87" xsi:nil="true"/>
    <Project xmlns="70761194-623b-4751-a0da-29ad6551f95e" xsi:nil="true"/>
    <PraText4 xmlns="a9df0e0e-9b5b-47bc-81c1-d190dfb54f87" xsi:nil="true"/>
    <Subactivity xmlns="70761194-623b-4751-a0da-29ad6551f95e">NA</Subactivity>
    <PraDateDisposal xmlns="a9df0e0e-9b5b-47bc-81c1-d190dfb54f87" xsi:nil="true"/>
    <PraDate2 xmlns="a9df0e0e-9b5b-47bc-81c1-d190dfb54f87" xsi:nil="true"/>
    <Category xmlns="70761194-623b-4751-a0da-29ad6551f95e" xsi:nil="true"/>
    <PraText3 xmlns="a9df0e0e-9b5b-47bc-81c1-d190dfb54f87" xsi:nil="true"/>
    <DocumentType xmlns="02bffcbe-7cf8-467d-a91b-a3e0dbcae01e" xsi:nil="true"/>
    <AggregationNarrative xmlns="70761194-623b-4751-a0da-29ad6551f95e" xsi:nil="true"/>
    <Case xmlns="70761194-623b-4751-a0da-29ad6551f95e">NA</Case>
    <OTDocID xmlns="b30672e7-690a-4c93-a50a-a028bc8f475d" xsi:nil="true"/>
    <OTCreatedBy xmlns="b30672e7-690a-4c93-a50a-a028bc8f475d" xsi:nil="true"/>
    <PraDate1 xmlns="a9df0e0e-9b5b-47bc-81c1-d190dfb54f87" xsi:nil="true"/>
    <PraText2 xmlns="a9df0e0e-9b5b-47bc-81c1-d190dfb54f87" xsi:nil="true"/>
    <_dlc_DocId xmlns="f12a4863-2e7e-439e-ac91-f44950423e7e">CX73TTN7C2TW-66804438-291</_dlc_DocId>
    <_dlc_DocIdUrl xmlns="f12a4863-2e7e-439e-ac91-f44950423e7e">
      <Url>https://climatechangegovt.sharepoint.com/sites/Governance/_layouts/15/DocIdRedir.aspx?ID=CX73TTN7C2TW-66804438-291</Url>
      <Description>CX73TTN7C2TW-66804438-291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Word" ma:contentTypeID="0x01010030ACD51CCDE8E24CB1E8E8993A5369C700B8E86C5E0033394882AE212DC5FE340E" ma:contentTypeVersion="40" ma:contentTypeDescription="Create a new document." ma:contentTypeScope="" ma:versionID="65276dc321e24d272ccb3f8776b59035">
  <xsd:schema xmlns:xsd="http://www.w3.org/2001/XMLSchema" xmlns:xs="http://www.w3.org/2001/XMLSchema" xmlns:p="http://schemas.microsoft.com/office/2006/metadata/properties" xmlns:ns2="02bffcbe-7cf8-467d-a91b-a3e0dbcae01e" xmlns:ns3="a9df0e0e-9b5b-47bc-81c1-d190dfb54f87" xmlns:ns4="b30672e7-690a-4c93-a50a-a028bc8f475d" xmlns:ns5="70761194-623b-4751-a0da-29ad6551f95e" xmlns:ns6="04e1bcbe-cb8b-4847-8cd0-d70d65ebef14" xmlns:ns7="f12a4863-2e7e-439e-ac91-f44950423e7e" targetNamespace="http://schemas.microsoft.com/office/2006/metadata/properties" ma:root="true" ma:fieldsID="d18bc3e62767815fdd206c69efb0025f" ns2:_="" ns3:_="" ns4:_="" ns5:_="" ns6:_="" ns7:_="">
    <xsd:import namespace="02bffcbe-7cf8-467d-a91b-a3e0dbcae01e"/>
    <xsd:import namespace="a9df0e0e-9b5b-47bc-81c1-d190dfb54f87"/>
    <xsd:import namespace="b30672e7-690a-4c93-a50a-a028bc8f475d"/>
    <xsd:import namespace="70761194-623b-4751-a0da-29ad6551f95e"/>
    <xsd:import namespace="04e1bcbe-cb8b-4847-8cd0-d70d65ebef14"/>
    <xsd:import namespace="f12a4863-2e7e-439e-ac91-f44950423e7e"/>
    <xsd:element name="properties">
      <xsd:complexType>
        <xsd:sequence>
          <xsd:element name="documentManagement">
            <xsd:complexType>
              <xsd:all>
                <xsd:element ref="ns2:DocumentType" minOccurs="0"/>
                <xsd:element ref="ns3:Narrative" minOccurs="0"/>
                <xsd:element ref="ns4:OTDocID" minOccurs="0"/>
                <xsd:element ref="ns4:OTModifiedBy" minOccurs="0"/>
                <xsd:element ref="ns4:LegacyMetadata" minOccurs="0"/>
                <xsd:element ref="ns4:OTCreatedBy" minOccurs="0"/>
                <xsd:element ref="ns3:PraText3" minOccurs="0"/>
                <xsd:element ref="ns3:PraText4" minOccurs="0"/>
                <xsd:element ref="ns3:PraText5" minOccurs="0"/>
                <xsd:element ref="ns3:PraDate1" minOccurs="0"/>
                <xsd:element ref="ns3:PraDate2" minOccurs="0"/>
                <xsd:element ref="ns3:PraDate3" minOccurs="0"/>
                <xsd:element ref="ns3:PraDateTrigger" minOccurs="0"/>
                <xsd:element ref="ns3:PraDateDisposal" minOccurs="0"/>
                <xsd:element ref="ns5:Activity" minOccurs="0"/>
                <xsd:element ref="ns5:Function" minOccurs="0"/>
                <xsd:element ref="ns5:Subactivity" minOccurs="0"/>
                <xsd:element ref="ns5:Year" minOccurs="0"/>
                <xsd:element ref="ns5:Project" minOccurs="0"/>
                <xsd:element ref="ns5:AggregationNarrative" minOccurs="0"/>
                <xsd:element ref="ns5:Case" minOccurs="0"/>
                <xsd:element ref="ns5:CategoryName" minOccurs="0"/>
                <xsd:element ref="ns5:CategoryValue" minOccurs="0"/>
                <xsd:element ref="ns5:Category" minOccurs="0"/>
                <xsd:element ref="ns3:PraText1" minOccurs="0"/>
                <xsd:element ref="ns3:PraText2" minOccurs="0"/>
                <xsd:element ref="ns5:PRAType" minOccurs="0"/>
                <xsd:element ref="ns3:AggregationStatus" minOccurs="0"/>
                <xsd:element ref="ns6:MediaServiceMetadata" minOccurs="0"/>
                <xsd:element ref="ns6:MediaServiceFastMetadata" minOccurs="0"/>
                <xsd:element ref="ns6:MediaServiceAutoKeyPoints" minOccurs="0"/>
                <xsd:element ref="ns6:MediaServiceKeyPoints" minOccurs="0"/>
                <xsd:element ref="ns7:_dlc_DocId" minOccurs="0"/>
                <xsd:element ref="ns7:_dlc_DocIdUrl" minOccurs="0"/>
                <xsd:element ref="ns7:_dlc_DocIdPersistId" minOccurs="0"/>
                <xsd:element ref="ns6:MediaServiceAutoTags" minOccurs="0"/>
                <xsd:element ref="ns6:MediaServiceOCR" minOccurs="0"/>
                <xsd:element ref="ns6:MediaServiceGenerationTime" minOccurs="0"/>
                <xsd:element ref="ns6: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bffcbe-7cf8-467d-a91b-a3e0dbcae01e" elementFormDefault="qualified">
    <xsd:import namespace="http://schemas.microsoft.com/office/2006/documentManagement/types"/>
    <xsd:import namespace="http://schemas.microsoft.com/office/infopath/2007/PartnerControls"/>
    <xsd:element name="DocumentType" ma:index="8" nillable="true" ma:displayName="Document Type" ma:description="Specify the document type to help refine search and to classify the document" ma:format="Dropdown" ma:internalName="DocumentType" ma:readOnly="false">
      <xsd:simpleType>
        <xsd:restriction base="dms:Choice">
          <xsd:enumeration value="APPLICATION, certificate, consent related"/>
          <xsd:enumeration value="CONTRACT, Variation, Agreement"/>
          <xsd:enumeration value="CORRESPONDENCE, Memo, Filenote, Email"/>
          <xsd:enumeration value="DRAWING, Plan, Map"/>
          <xsd:enumeration value="EMPLOYMENT related"/>
          <xsd:enumeration value="FINANCIAL related"/>
          <xsd:enumeration value="KNOWLEDGE article"/>
          <xsd:enumeration value="MEETING related"/>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Bylaw, procedure"/>
          <xsd:enumeration value="SERVICE REQUEST related"/>
          <xsd:enumeration value="SPECIFICATION or standard"/>
          <xsd:enumeration value="SUPPLIER PRODUCT Info"/>
          <xsd:enumeration value="TEMPLATE, Checklist or Form"/>
        </xsd:restriction>
      </xsd:simpleType>
    </xsd:element>
  </xsd:schema>
  <xsd:schema xmlns:xsd="http://www.w3.org/2001/XMLSchema" xmlns:xs="http://www.w3.org/2001/XMLSchema" xmlns:dms="http://schemas.microsoft.com/office/2006/documentManagement/types" xmlns:pc="http://schemas.microsoft.com/office/infopath/2007/PartnerControls" targetNamespace="a9df0e0e-9b5b-47bc-81c1-d190dfb54f87" elementFormDefault="qualified">
    <xsd:import namespace="http://schemas.microsoft.com/office/2006/documentManagement/types"/>
    <xsd:import namespace="http://schemas.microsoft.com/office/infopath/2007/PartnerControls"/>
    <xsd:element name="Narrative" ma:index="9" nillable="true" ma:displayName="Narrative" ma:internalName="Narrative0" ma:readOnly="false">
      <xsd:simpleType>
        <xsd:restriction base="dms:Note">
          <xsd:maxLength value="255"/>
        </xsd:restriction>
      </xsd:simpleType>
    </xsd:element>
    <xsd:element name="PraText3" ma:index="14" nillable="true" ma:displayName="PRA Text 3" ma:hidden="true" ma:internalName="PraText30" ma:readOnly="false">
      <xsd:simpleType>
        <xsd:restriction base="dms:Text">
          <xsd:maxLength value="255"/>
        </xsd:restriction>
      </xsd:simpleType>
    </xsd:element>
    <xsd:element name="PraText4" ma:index="15" nillable="true" ma:displayName="PRA Text 4" ma:hidden="true" ma:internalName="PraText40" ma:readOnly="false">
      <xsd:simpleType>
        <xsd:restriction base="dms:Text">
          <xsd:maxLength value="255"/>
        </xsd:restriction>
      </xsd:simpleType>
    </xsd:element>
    <xsd:element name="PraText5" ma:index="16" nillable="true" ma:displayName="PRA Text 5" ma:hidden="true" ma:internalName="PraText50" ma:readOnly="false">
      <xsd:simpleType>
        <xsd:restriction base="dms:Text">
          <xsd:maxLength value="255"/>
        </xsd:restriction>
      </xsd:simpleType>
    </xsd:element>
    <xsd:element name="PraDate1" ma:index="17" nillable="true" ma:displayName="PRA Date 1" ma:format="DateTime" ma:hidden="true" ma:internalName="PraDate1" ma:readOnly="false">
      <xsd:simpleType>
        <xsd:restriction base="dms:DateTime"/>
      </xsd:simpleType>
    </xsd:element>
    <xsd:element name="PraDate2" ma:index="18" nillable="true" ma:displayName="PRA Date 2" ma:format="DateTime" ma:hidden="true" ma:internalName="PraDate2" ma:readOnly="false">
      <xsd:simpleType>
        <xsd:restriction base="dms:DateTime"/>
      </xsd:simpleType>
    </xsd:element>
    <xsd:element name="PraDate3" ma:index="19" nillable="true" ma:displayName="PRA Date 3" ma:format="DateTime" ma:hidden="true" ma:internalName="PraDate3" ma:readOnly="false">
      <xsd:simpleType>
        <xsd:restriction base="dms:DateTime"/>
      </xsd:simpleType>
    </xsd:element>
    <xsd:element name="PraDateTrigger" ma:index="20" nillable="true" ma:displayName="PRA Date Trigger" ma:format="DateTime" ma:hidden="true" ma:internalName="PraDateTrigger" ma:readOnly="false">
      <xsd:simpleType>
        <xsd:restriction base="dms:DateTime"/>
      </xsd:simpleType>
    </xsd:element>
    <xsd:element name="PraDateDisposal" ma:index="21" nillable="true" ma:displayName="PRA Date Disposal" ma:format="DateTime" ma:hidden="true" ma:internalName="PraDateDisposal0" ma:readOnly="false">
      <xsd:simpleType>
        <xsd:restriction base="dms:DateTime"/>
      </xsd:simpleType>
    </xsd:element>
    <xsd:element name="PraText1" ma:index="32" nillable="true" ma:displayName="PRA Text 1" ma:hidden="true" ma:internalName="PraText10" ma:readOnly="false">
      <xsd:simpleType>
        <xsd:restriction base="dms:Text">
          <xsd:maxLength value="255"/>
        </xsd:restriction>
      </xsd:simpleType>
    </xsd:element>
    <xsd:element name="PraText2" ma:index="33" nillable="true" ma:displayName="PRA Text 2" ma:hidden="true" ma:internalName="PraText20" ma:readOnly="false">
      <xsd:simpleType>
        <xsd:restriction base="dms:Text">
          <xsd:maxLength value="255"/>
        </xsd:restriction>
      </xsd:simpleType>
    </xsd:element>
    <xsd:element name="AggregationStatus" ma:index="35" nillable="true" ma:displayName="Aggregation Status" ma:default="Normal" ma:format="Dropdown" ma:hidden="true" ma:internalName="AggregationStatus0"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schema>
  <xsd:schema xmlns:xsd="http://www.w3.org/2001/XMLSchema" xmlns:xs="http://www.w3.org/2001/XMLSchema" xmlns:dms="http://schemas.microsoft.com/office/2006/documentManagement/types" xmlns:pc="http://schemas.microsoft.com/office/infopath/2007/PartnerControls" targetNamespace="b30672e7-690a-4c93-a50a-a028bc8f475d" elementFormDefault="qualified">
    <xsd:import namespace="http://schemas.microsoft.com/office/2006/documentManagement/types"/>
    <xsd:import namespace="http://schemas.microsoft.com/office/infopath/2007/PartnerControls"/>
    <xsd:element name="OTDocID" ma:index="10" nillable="true" ma:displayName="OTDocID" ma:internalName="OTDocID" ma:readOnly="false">
      <xsd:simpleType>
        <xsd:restriction base="dms:Text">
          <xsd:maxLength value="255"/>
        </xsd:restriction>
      </xsd:simpleType>
    </xsd:element>
    <xsd:element name="OTModifiedBy" ma:index="11" nillable="true" ma:displayName="OTModifiedBy" ma:internalName="OTModifiedBy" ma:readOnly="false">
      <xsd:simpleType>
        <xsd:restriction base="dms:Text">
          <xsd:maxLength value="255"/>
        </xsd:restriction>
      </xsd:simpleType>
    </xsd:element>
    <xsd:element name="LegacyMetadata" ma:index="12" nillable="true" ma:displayName="LegacyMetadata" ma:internalName="LegacyMetadata">
      <xsd:simpleType>
        <xsd:restriction base="dms:Note"/>
      </xsd:simpleType>
    </xsd:element>
    <xsd:element name="OTCreatedBy" ma:index="13" nillable="true" ma:displayName="OTCreatedBy" ma:internalName="OTCreatedB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0761194-623b-4751-a0da-29ad6551f95e" elementFormDefault="qualified">
    <xsd:import namespace="http://schemas.microsoft.com/office/2006/documentManagement/types"/>
    <xsd:import namespace="http://schemas.microsoft.com/office/infopath/2007/PartnerControls"/>
    <xsd:element name="Activity" ma:index="22" nillable="true" ma:displayName="Activity" ma:default="Planning and Reporting" ma:format="Dropdown" ma:internalName="Activity">
      <xsd:simpleType>
        <xsd:union memberTypes="dms:Text">
          <xsd:simpleType>
            <xsd:restriction base="dms:Choice">
              <xsd:enumeration value="Planning and Reporting"/>
            </xsd:restriction>
          </xsd:simpleType>
        </xsd:union>
      </xsd:simpleType>
    </xsd:element>
    <xsd:element name="Function" ma:index="23" nillable="true" ma:displayName="Function" ma:default="Governance and Strategic Management" ma:format="Dropdown" ma:hidden="true" ma:internalName="Function" ma:readOnly="false">
      <xsd:simpleType>
        <xsd:union memberTypes="dms:Text">
          <xsd:simpleType>
            <xsd:restriction base="dms:Choice">
              <xsd:enumeration value="Governance and Strategic Management"/>
            </xsd:restriction>
          </xsd:simpleType>
        </xsd:union>
      </xsd:simpleType>
    </xsd:element>
    <xsd:element name="Subactivity" ma:index="24" nillable="true" ma:displayName="Subactivity" ma:format="Dropdown" ma:internalName="Subactivity">
      <xsd:simpleType>
        <xsd:union memberTypes="dms:Text">
          <xsd:simpleType>
            <xsd:restriction base="dms:Choice">
              <xsd:enumeration value="Annual Report"/>
              <xsd:enumeration value="Budget Bid"/>
              <xsd:enumeration value="KPIs"/>
              <xsd:enumeration value="SOI"/>
              <xsd:enumeration value="SPE"/>
            </xsd:restriction>
          </xsd:simpleType>
        </xsd:union>
      </xsd:simpleType>
    </xsd:element>
    <xsd:element name="Year" ma:index="25" nillable="true" ma:displayName="Year" ma:format="Dropdown" ma:hidden="true" ma:internalName="Year" ma:readOnly="false">
      <xsd:simpleType>
        <xsd:restriction base="dms:Choice">
          <xsd:enumeration value="2019"/>
          <xsd:enumeration value="2020"/>
          <xsd:enumeration value="2021"/>
          <xsd:enumeration value="2022"/>
          <xsd:enumeration value="2023"/>
        </xsd:restriction>
      </xsd:simpleType>
    </xsd:element>
    <xsd:element name="Project" ma:index="26" nillable="true" ma:displayName="Project" ma:hidden="true" ma:internalName="Project" ma:readOnly="false">
      <xsd:simpleType>
        <xsd:restriction base="dms:Text">
          <xsd:maxLength value="255"/>
        </xsd:restriction>
      </xsd:simpleType>
    </xsd:element>
    <xsd:element name="AggregationNarrative" ma:index="27" nillable="true" ma:displayName="Aggregation Narrative" ma:hidden="true" ma:internalName="AggregationNarrative" ma:readOnly="false">
      <xsd:simpleType>
        <xsd:restriction base="dms:Text">
          <xsd:maxLength value="255"/>
        </xsd:restriction>
      </xsd:simpleType>
    </xsd:element>
    <xsd:element name="Case" ma:index="28" nillable="true" ma:displayName="Case" ma:default="NA" ma:format="Dropdown" ma:hidden="true" ma:internalName="Case" ma:readOnly="false">
      <xsd:simpleType>
        <xsd:restriction base="dms:Choice">
          <xsd:enumeration value="NA"/>
        </xsd:restriction>
      </xsd:simpleType>
    </xsd:element>
    <xsd:element name="CategoryName" ma:index="29" nillable="true" ma:displayName="Category Name" ma:hidden="true" ma:internalName="CategoryName" ma:readOnly="false">
      <xsd:simpleType>
        <xsd:restriction base="dms:Text">
          <xsd:maxLength value="255"/>
        </xsd:restriction>
      </xsd:simpleType>
    </xsd:element>
    <xsd:element name="CategoryValue" ma:index="30" nillable="true" ma:displayName="Category Value" ma:format="Dropdown" ma:internalName="CategoryValue">
      <xsd:simpleType>
        <xsd:union memberTypes="dms:Text">
          <xsd:simpleType>
            <xsd:restriction base="dms:Choice">
              <xsd:enumeration value="FY 19-20"/>
              <xsd:enumeration value="FY 20-21"/>
            </xsd:restriction>
          </xsd:simpleType>
        </xsd:union>
      </xsd:simpleType>
    </xsd:element>
    <xsd:element name="Category" ma:index="31" nillable="true" ma:displayName="Category" ma:hidden="true" ma:internalName="Category" ma:readOnly="false">
      <xsd:simpleType>
        <xsd:restriction base="dms:Text">
          <xsd:maxLength value="255"/>
        </xsd:restriction>
      </xsd:simpleType>
    </xsd:element>
    <xsd:element name="PRAType" ma:index="34" nillable="true" ma:displayName="PRA Type" ma:hidden="true" ma:internalName="PRATyp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e1bcbe-cb8b-4847-8cd0-d70d65ebef14" elementFormDefault="qualified">
    <xsd:import namespace="http://schemas.microsoft.com/office/2006/documentManagement/types"/>
    <xsd:import namespace="http://schemas.microsoft.com/office/infopath/2007/PartnerControls"/>
    <xsd:element name="MediaServiceMetadata" ma:index="36" nillable="true" ma:displayName="MediaServiceMetadata" ma:hidden="true" ma:internalName="MediaServiceMetadata" ma:readOnly="true">
      <xsd:simpleType>
        <xsd:restriction base="dms:Note"/>
      </xsd:simpleType>
    </xsd:element>
    <xsd:element name="MediaServiceFastMetadata" ma:index="37" nillable="true" ma:displayName="MediaServiceFastMetadata" ma:hidden="true" ma:internalName="MediaServiceFastMetadata" ma:readOnly="true">
      <xsd:simpleType>
        <xsd:restriction base="dms:Note"/>
      </xsd:simpleType>
    </xsd:element>
    <xsd:element name="MediaServiceAutoKeyPoints" ma:index="38" nillable="true" ma:displayName="MediaServiceAutoKeyPoints" ma:hidden="true" ma:internalName="MediaServiceAutoKeyPoints" ma:readOnly="true">
      <xsd:simpleType>
        <xsd:restriction base="dms:Note"/>
      </xsd:simpleType>
    </xsd:element>
    <xsd:element name="MediaServiceKeyPoints" ma:index="39" nillable="true" ma:displayName="KeyPoints" ma:internalName="MediaServiceKeyPoints" ma:readOnly="true">
      <xsd:simpleType>
        <xsd:restriction base="dms:Note">
          <xsd:maxLength value="255"/>
        </xsd:restriction>
      </xsd:simpleType>
    </xsd:element>
    <xsd:element name="MediaServiceAutoTags" ma:index="43" nillable="true" ma:displayName="Tags" ma:internalName="MediaServiceAutoTags" ma:readOnly="true">
      <xsd:simpleType>
        <xsd:restriction base="dms:Text"/>
      </xsd:simpleType>
    </xsd:element>
    <xsd:element name="MediaServiceOCR" ma:index="44" nillable="true" ma:displayName="Extracted Text" ma:internalName="MediaServiceOCR" ma:readOnly="true">
      <xsd:simpleType>
        <xsd:restriction base="dms:Note">
          <xsd:maxLength value="255"/>
        </xsd:restriction>
      </xsd:simpleType>
    </xsd:element>
    <xsd:element name="MediaServiceGenerationTime" ma:index="45" nillable="true" ma:displayName="MediaServiceGenerationTime" ma:hidden="true" ma:internalName="MediaServiceGenerationTime" ma:readOnly="true">
      <xsd:simpleType>
        <xsd:restriction base="dms:Text"/>
      </xsd:simpleType>
    </xsd:element>
    <xsd:element name="MediaServiceEventHashCode" ma:index="4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2a4863-2e7e-439e-ac91-f44950423e7e" elementFormDefault="qualified">
    <xsd:import namespace="http://schemas.microsoft.com/office/2006/documentManagement/types"/>
    <xsd:import namespace="http://schemas.microsoft.com/office/infopath/2007/PartnerControls"/>
    <xsd:element name="_dlc_DocId" ma:index="40" nillable="true" ma:displayName="Document ID Value" ma:description="The value of the document ID assigned to this item." ma:internalName="_dlc_DocId" ma:readOnly="true">
      <xsd:simpleType>
        <xsd:restriction base="dms:Text"/>
      </xsd:simpleType>
    </xsd:element>
    <xsd:element name="_dlc_DocIdUrl" ma:index="4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file>

<file path=customXml/itemProps2.xml><?xml version="1.0" encoding="utf-8"?>
<ds:datastoreItem xmlns:ds="http://schemas.openxmlformats.org/officeDocument/2006/customXml" ds:itemID="{79774A3D-75C0-4A87-BCBA-E1F4C8418BB6}"/>
</file>

<file path=customXml/itemProps3.xml><?xml version="1.0" encoding="utf-8"?>
<ds:datastoreItem xmlns:ds="http://schemas.openxmlformats.org/officeDocument/2006/customXml" ds:itemID="{6C6A401E-B983-48F3-ADF0-8594D7EE483B}"/>
</file>

<file path=customXml/itemProps4.xml><?xml version="1.0" encoding="utf-8"?>
<ds:datastoreItem xmlns:ds="http://schemas.openxmlformats.org/officeDocument/2006/customXml" ds:itemID="{4753F853-D54A-471C-9DD5-8827799137CB}"/>
</file>

<file path=docProps/app.xml><?xml version="1.0" encoding="utf-8"?>
<Properties xmlns="http://schemas.openxmlformats.org/officeDocument/2006/extended-properties" xmlns:vt="http://schemas.openxmlformats.org/officeDocument/2006/docPropsVTypes">
  <Application>Microsoft Excel Online</Application>
  <Manager/>
  <Company>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
  <cp:revision/>
  <dcterms:created xsi:type="dcterms:W3CDTF">2010-10-17T20:59:02Z</dcterms:created>
  <dcterms:modified xsi:type="dcterms:W3CDTF">2021-07-30T04:55:30Z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0x01010030ACD51CCDE8E24CB1E8E8993A5369C700B8E86C5E0033394882AE212DC5FE340E</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30d7e9e9-c533-4a92-b4be-bb607e318625</vt:lpwstr>
  </property>
  <property fmtid="{D5CDD505-2E9C-101B-9397-08002B2CF9AE}" pid="10" name="SharedWithUsers">
    <vt:lpwstr>87;#Ken Smart;#157;#Nehalkumar patel</vt:lpwstr>
  </property>
</Properties>
</file>