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AnneJonathan\Downloads\"/>
    </mc:Choice>
  </mc:AlternateContent>
  <xr:revisionPtr revIDLastSave="0" documentId="8_{4D492315-97B1-4B73-BF00-0985C709063E}" xr6:coauthVersionLast="46" xr6:coauthVersionMax="46" xr10:uidLastSave="{00000000-0000-0000-0000-000000000000}"/>
  <bookViews>
    <workbookView xWindow="-110" yWindow="-110" windowWidth="19420" windowHeight="1042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<sst xmlns="http://schemas.openxmlformats.org/spreadsheetml/2006/main" count="266" uniqueCount="197">
  <si>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</si>
  <si>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</si>
  <si>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</si>
  <si>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</si>
  <si>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</si>
  <si>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</si>
  <si>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</si>
  <si>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</si>
  <si>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</si>
  <si>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</si>
  <si>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</si>
  <si>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</si>
  <si>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</si>
  <si>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</si>
  <si>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</si>
  <si>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</si>
  <si>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</si>
  <si>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</si>
  <si>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</si>
  <si>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</si>
  <si>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</si>
  <si>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</si>
  <si>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</si>
  <si>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</si>
  <si>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</si>
  <si>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</si>
  <si>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</si>
  <si>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</si>
  <si>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</si>
  <si>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</si>
  <si>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</si>
  <si>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</si>
  <si>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</si>
  <si>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</si>
  <si>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</si>
  <si>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</si>
  <si>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</si>
  <si>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</si>
  <si>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</si>
  <si>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</si>
  <si>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</si>
  <si>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</si>
  <si>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</si>
  <si>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</si>
  <si>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</si>
  <si>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</si>
  <si>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</si>
  <si>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</si>
  <si>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</si>
  <si>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</si>
  <si>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</si>
  <si>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</si>
  <si>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</si>
  <si>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Climate Change Commission</t>
  </si>
  <si>
    <t>Chief Executive**</t>
  </si>
  <si>
    <t>Joanna Hendy</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</si>
  <si>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</si>
  <si>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</si>
  <si>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</si>
  <si>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</si>
  <si>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</si>
  <si>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</si>
  <si>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</si>
  <si>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</si>
  <si>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</si>
  <si>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</si>
  <si>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</si>
  <si>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</si>
  <si>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</si>
  <si>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</si>
  <si>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</si>
  <si>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</si>
  <si>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</si>
  <si>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</si>
  <si>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</si>
  <si>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</si>
  <si>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</si>
  <si>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</si>
  <si>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</si>
  <si>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</si>
  <si>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</si>
  <si>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</si>
  <si>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</si>
  <si>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</si>
  <si>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</si>
  <si>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</si>
  <si>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</si>
  <si>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</si>
  <si>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</si>
  <si>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</si>
  <si>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</si>
  <si>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</si>
  <si>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</si>
  <si>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</si>
  <si>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</si>
  <si>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</si>
  <si>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</si>
  <si>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</si>
  <si>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</si>
  <si>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</si>
  <si>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</si>
  <si>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</si>
  <si>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</si>
  <si>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</si>
  <si>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</si>
  <si>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</si>
  <si>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</si>
  <si>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</si>
  <si>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</si>
  <si>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</si>
  <si>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</si>
  <si>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</si>
  <si>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</si>
  <si>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</si>
  <si>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</si>
  <si>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</si>
  <si>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</si>
  <si>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</si>
  <si>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</si>
  <si>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</si>
  <si>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</si>
  <si>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</si>
  <si>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</si>
  <si>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</si>
  <si>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</si>
  <si>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</si>
  <si>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</si>
  <si>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</si>
  <si>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</si>
  <si>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</si>
  <si>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</si>
  <si>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</si>
  <si>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</si>
  <si>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</si>
  <si>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</si>
  <si>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</si>
  <si>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</si>
  <si>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</si>
  <si>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</si>
  <si>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</si>
  <si>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</si>
  <si>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</si>
  <si>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</si>
  <si>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</si>
  <si>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</si>
  <si>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</si>
  <si>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</si>
  <si>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</si>
  <si>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</si>
  <si>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</si>
  <si>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</si>
  <si>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</si>
  <si>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</si>
  <si>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</si>
  <si>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</si>
  <si>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</si>
  <si>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</si>
  <si>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</si>
  <si>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</si>
  <si>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</si>
  <si>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</si>
  <si>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</si>
  <si>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</si>
  <si>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</si>
  <si>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</si>
  <si>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</si>
  <si>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</si>
  <si>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</si>
  <si>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</si>
  <si>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</si>
  <si>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</si>
  <si>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No international travel expenses to disclose for this period</t>
  </si>
  <si>
    <t>No hospitality provided</t>
  </si>
  <si>
    <t>Phone plan $22/month</t>
  </si>
  <si>
    <t>Tablet plan $22/month</t>
  </si>
  <si>
    <t>Telecommunications</t>
  </si>
  <si>
    <t>1 July 2021 - 30 June 2022</t>
  </si>
  <si>
    <t>Media Training Workhop</t>
  </si>
  <si>
    <t>Professional Development Costs</t>
  </si>
  <si>
    <t>Hotel</t>
  </si>
  <si>
    <t>Palmerston North</t>
  </si>
  <si>
    <t>Coffee - 2 people</t>
  </si>
  <si>
    <t>Sustainable Business Practice</t>
  </si>
  <si>
    <t>Taxi</t>
  </si>
  <si>
    <t>Wellington</t>
  </si>
  <si>
    <t>Taxi - 2 people</t>
  </si>
  <si>
    <t>Presentation of the Emissions Reduction Plan by Minister James Shaw</t>
  </si>
  <si>
    <t xml:space="preserve">Taxi </t>
  </si>
  <si>
    <t>Airfares</t>
  </si>
  <si>
    <t>Accommodation</t>
  </si>
  <si>
    <t>Airfare Service Fee</t>
  </si>
  <si>
    <t>Auckland</t>
  </si>
  <si>
    <t>Visit to the Manawatu Region to meet with contacts involved in climate change initiatives that included businesses, organisations or individuals</t>
  </si>
  <si>
    <t>Attendance at the Climate Leaders Coalition Statement of Ambition Launch and stakeholder engagement meetings</t>
  </si>
  <si>
    <t>No gifts and invitations received to events and other hospitality that exceeded $50.00</t>
  </si>
  <si>
    <t>1 &amp; 9 March 2022</t>
  </si>
  <si>
    <t>This disclosure has been approved by the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</si>
</sst>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horizontal="left" vertical="center"/>
      <protection locked="0"/>
    </xf>
    <xf numFmtId="167" fontId="15" fillId="11" borderId="3" xfId="0" quotePrefix="1" applyNumberFormat="1" applyFont="1" applyFill="1" applyBorder="1" applyAlignment="1" applyProtection="1">
      <alignment horizontal="lef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16" zoomScale="80" zoomScaleNormal="80" workbookViewId="0">
      <selection activeCell="A20" sqref="A20"/>
    </sheetView>
  </sheetViews>
  <sheetFormatPr defaultColWidth="0" defaultRowHeight="14" zeroHeight="1" x14ac:dyDescent="0.3"/>
  <cols>
    <col min="1" max="1" width="219.36328125" style="41" customWidth="1"/>
    <col min="2" max="2" width="33.36328125" style="40" customWidth="1"/>
    <col min="3" max="16384" width="8.6328125" hidden="1"/>
  </cols>
  <sheetData>
    <row r="1" spans="1:2" ht="23.25" customHeight="1" x14ac:dyDescent="0.3">
      <c r="A1" s="39" t="s">
        <v>0</v>
      </c>
    </row>
    <row r="2" spans="1:2" ht="33" customHeight="1" x14ac:dyDescent="0.3">
      <c r="A2" s="95" t="s">
        <v>1</v>
      </c>
    </row>
    <row r="3" spans="1:2" ht="17.25" customHeight="1" x14ac:dyDescent="0.3"/>
    <row r="4" spans="1:2" ht="23.25" customHeight="1" x14ac:dyDescent="0.3">
      <c r="A4" s="11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70"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6"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5" t="s">
        <v>46</v>
      </c>
    </row>
    <row r="55" spans="1:1" ht="17.25" customHeight="1" x14ac:dyDescent="0.3">
      <c r="A55" s="50" t="s">
        <v>47</v>
      </c>
    </row>
    <row r="56" spans="1:1" ht="17.25" customHeight="1" x14ac:dyDescent="0.3">
      <c r="A56" s="51" t="s">
        <v>48</v>
      </c>
    </row>
    <row r="57" spans="1:1" ht="17.25" customHeight="1" x14ac:dyDescent="0.3">
      <c r="A57" s="66" t="s">
        <v>49</v>
      </c>
    </row>
    <row r="58" spans="1:1" ht="17.25" customHeight="1" x14ac:dyDescent="0.3">
      <c r="A58" s="52" t="s">
        <v>50</v>
      </c>
    </row>
    <row r="59" spans="1:1" x14ac:dyDescent="0.3"/>
    <row r="61" spans="1:1" hidden="1" x14ac:dyDescent="0.3">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4" zoomScaleNormal="100" workbookViewId="0">
      <selection activeCell="A9" sqref="A9:F9"/>
    </sheetView>
  </sheetViews>
  <sheetFormatPr defaultColWidth="0" defaultRowHeight="12.5" zeroHeight="1" x14ac:dyDescent="0.25"/>
  <cols>
    <col min="1" max="1" width="35.6328125" customWidth="1"/>
    <col min="2" max="2" width="21.54296875" customWidth="1"/>
    <col min="3" max="3" width="33.54296875" customWidth="1"/>
    <col min="4" max="4" width="4.453125" customWidth="1"/>
    <col min="5" max="5" width="29" customWidth="1"/>
    <col min="6" max="6" width="19" customWidth="1"/>
    <col min="7" max="7" width="42" customWidth="1"/>
    <col min="8" max="11" width="9.08984375" hidden="1" customWidth="1"/>
    <col min="12" max="16384" width="9.08984375" hidden="1"/>
  </cols>
  <sheetData>
    <row r="1" spans="1:11" ht="26.25" customHeight="1" x14ac:dyDescent="0.25">
      <c r="A1" s="137" t="s">
        <v>51</v>
      </c>
      <c r="B1" s="137"/>
      <c r="C1" s="137"/>
      <c r="D1" s="137"/>
      <c r="E1" s="137"/>
      <c r="F1" s="137"/>
      <c r="G1" s="17"/>
      <c r="H1" s="17"/>
      <c r="I1" s="17"/>
      <c r="J1" s="17"/>
      <c r="K1" s="17"/>
    </row>
    <row r="2" spans="1:11" ht="21" customHeight="1" x14ac:dyDescent="0.25">
      <c r="A2" s="3" t="s">
        <v>52</v>
      </c>
      <c r="B2" s="138" t="s">
        <v>53</v>
      </c>
      <c r="C2" s="138"/>
      <c r="D2" s="138"/>
      <c r="E2" s="138"/>
      <c r="F2" s="138"/>
      <c r="G2" s="17"/>
      <c r="H2" s="17"/>
      <c r="I2" s="17"/>
      <c r="J2" s="17"/>
      <c r="K2" s="17"/>
    </row>
    <row r="3" spans="1:11" ht="21" customHeight="1" x14ac:dyDescent="0.25">
      <c r="A3" s="3" t="s">
        <v>54</v>
      </c>
      <c r="B3" s="138" t="s">
        <v>55</v>
      </c>
      <c r="C3" s="138"/>
      <c r="D3" s="138"/>
      <c r="E3" s="138"/>
      <c r="F3" s="138"/>
      <c r="G3" s="17"/>
      <c r="H3" s="17"/>
      <c r="I3" s="17"/>
      <c r="J3" s="17"/>
      <c r="K3" s="17"/>
    </row>
    <row r="4" spans="1:11" ht="21" customHeight="1" x14ac:dyDescent="0.25">
      <c r="A4" s="3" t="s">
        <v>56</v>
      </c>
      <c r="B4" s="139">
        <v>44378</v>
      </c>
      <c r="C4" s="139"/>
      <c r="D4" s="139"/>
      <c r="E4" s="139"/>
      <c r="F4" s="139"/>
      <c r="G4" s="17"/>
      <c r="H4" s="17"/>
      <c r="I4" s="17"/>
      <c r="J4" s="17"/>
      <c r="K4" s="17"/>
    </row>
    <row r="5" spans="1:11" ht="21" customHeight="1" x14ac:dyDescent="0.25">
      <c r="A5" s="3" t="s">
        <v>57</v>
      </c>
      <c r="B5" s="139">
        <v>44742</v>
      </c>
      <c r="C5" s="139"/>
      <c r="D5" s="139"/>
      <c r="E5" s="139"/>
      <c r="F5" s="139"/>
      <c r="G5" s="17"/>
      <c r="H5" s="17"/>
      <c r="I5" s="17"/>
      <c r="J5" s="17"/>
      <c r="K5" s="17"/>
    </row>
    <row r="6" spans="1:11" ht="21" customHeight="1" x14ac:dyDescent="0.25">
      <c r="A6" s="3" t="s">
        <v>58</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3"/>
      <c r="H6" s="17"/>
      <c r="I6" s="17"/>
      <c r="J6" s="17"/>
      <c r="K6" s="17"/>
    </row>
    <row r="7" spans="1:11" ht="21" customHeight="1" x14ac:dyDescent="0.25">
      <c r="A7" s="3" t="s">
        <v>59</v>
      </c>
      <c r="B7" s="135" t="s">
        <v>92</v>
      </c>
      <c r="C7" s="135"/>
      <c r="D7" s="135"/>
      <c r="E7" s="135"/>
      <c r="F7" s="135"/>
      <c r="G7" s="23"/>
      <c r="H7" s="17"/>
      <c r="I7" s="17"/>
      <c r="J7" s="17"/>
      <c r="K7" s="17"/>
    </row>
    <row r="8" spans="1:11" ht="21" customHeight="1" x14ac:dyDescent="0.25">
      <c r="A8" s="3" t="s">
        <v>61</v>
      </c>
      <c r="B8" s="135" t="s">
        <v>196</v>
      </c>
      <c r="C8" s="135"/>
      <c r="D8" s="135"/>
      <c r="E8" s="135"/>
      <c r="F8" s="135"/>
      <c r="G8" s="23"/>
      <c r="H8" s="17"/>
      <c r="I8" s="17"/>
      <c r="J8" s="17"/>
      <c r="K8" s="17"/>
    </row>
    <row r="9" spans="1:11" ht="66.75" customHeight="1" x14ac:dyDescent="0.25">
      <c r="A9" s="134" t="s">
        <v>63</v>
      </c>
      <c r="B9" s="134"/>
      <c r="C9" s="134"/>
      <c r="D9" s="134"/>
      <c r="E9" s="134"/>
      <c r="F9" s="134"/>
      <c r="G9" s="23"/>
      <c r="H9" s="17"/>
      <c r="I9" s="17"/>
      <c r="J9" s="17"/>
      <c r="K9" s="17"/>
    </row>
    <row r="10" spans="1:11" s="94" customFormat="1" ht="36" customHeight="1" x14ac:dyDescent="0.3">
      <c r="A10" s="88" t="s">
        <v>64</v>
      </c>
      <c r="B10" s="89" t="s">
        <v>65</v>
      </c>
      <c r="C10" s="89" t="s">
        <v>66</v>
      </c>
      <c r="D10" s="90"/>
      <c r="E10" s="91" t="s">
        <v>29</v>
      </c>
      <c r="F10" s="92" t="s">
        <v>67</v>
      </c>
      <c r="G10" s="93"/>
      <c r="H10" s="93"/>
      <c r="I10" s="93"/>
      <c r="J10" s="93"/>
      <c r="K10" s="93"/>
    </row>
    <row r="11" spans="1:11" ht="27.75" customHeight="1" x14ac:dyDescent="0.35">
      <c r="A11" s="8" t="s">
        <v>68</v>
      </c>
      <c r="B11" s="60">
        <f>B15+B16+B17</f>
        <v>854.12000000000012</v>
      </c>
      <c r="C11" s="67" t="str">
        <f>IF(Travel!B6="",A34,Travel!B6)</f>
        <v>Figures exclude GST</v>
      </c>
      <c r="D11" s="6"/>
      <c r="E11" s="8" t="s">
        <v>69</v>
      </c>
      <c r="F11" s="33">
        <f>'Gifts and benefits'!C25</f>
        <v>0</v>
      </c>
      <c r="G11" s="29"/>
      <c r="H11" s="29"/>
      <c r="I11" s="29"/>
      <c r="J11" s="29"/>
      <c r="K11" s="29"/>
    </row>
    <row r="12" spans="1:11" ht="27.75" customHeight="1" x14ac:dyDescent="0.35">
      <c r="A12" s="8" t="s">
        <v>24</v>
      </c>
      <c r="B12" s="60">
        <f>Hospitality!B25</f>
        <v>0</v>
      </c>
      <c r="C12" s="67" t="str">
        <f>IF(Hospitality!B6="",A34,Hospitality!B6)</f>
        <v>Figures exclude GST</v>
      </c>
      <c r="D12" s="6"/>
      <c r="E12" s="8" t="s">
        <v>70</v>
      </c>
      <c r="F12" s="33">
        <f>'Gifts and benefits'!C26</f>
        <v>0</v>
      </c>
      <c r="G12" s="29"/>
      <c r="H12" s="29"/>
      <c r="I12" s="29"/>
      <c r="J12" s="29"/>
      <c r="K12" s="29"/>
    </row>
    <row r="13" spans="1:11" ht="27.75" customHeight="1" x14ac:dyDescent="0.25">
      <c r="A13" s="8" t="s">
        <v>71</v>
      </c>
      <c r="B13" s="60">
        <f>'All other expenses'!B25</f>
        <v>9323</v>
      </c>
      <c r="C13" s="67" t="str">
        <f>IF('All other expenses'!B6="",A34,'All other expenses'!B6)</f>
        <v>Figures exclude GST</v>
      </c>
      <c r="D13" s="6"/>
      <c r="E13" s="8" t="s">
        <v>72</v>
      </c>
      <c r="F13" s="33">
        <f>'Gifts and benefits'!C27</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73</v>
      </c>
      <c r="B15" s="62">
        <f>Travel!B22</f>
        <v>0</v>
      </c>
      <c r="C15" s="69" t="str">
        <f>C11</f>
        <v>Figures exclude GST</v>
      </c>
      <c r="D15" s="6"/>
      <c r="E15" s="6"/>
      <c r="F15" s="35"/>
      <c r="G15" s="17"/>
      <c r="H15" s="17"/>
      <c r="I15" s="17"/>
      <c r="J15" s="17"/>
      <c r="K15" s="17"/>
    </row>
    <row r="16" spans="1:11" ht="27.75" customHeight="1" x14ac:dyDescent="0.25">
      <c r="A16" s="9" t="s">
        <v>74</v>
      </c>
      <c r="B16" s="62">
        <f>Travel!B36</f>
        <v>812.91000000000008</v>
      </c>
      <c r="C16" s="69" t="str">
        <f>C11</f>
        <v>Figures exclude GST</v>
      </c>
      <c r="D16" s="36"/>
      <c r="E16" s="6"/>
      <c r="F16" s="37"/>
      <c r="G16" s="17"/>
      <c r="H16" s="17"/>
      <c r="I16" s="17"/>
      <c r="J16" s="17"/>
      <c r="K16" s="17"/>
    </row>
    <row r="17" spans="1:11" ht="27.75" customHeight="1" x14ac:dyDescent="0.25">
      <c r="A17" s="9" t="s">
        <v>75</v>
      </c>
      <c r="B17" s="62">
        <f>Travel!B50</f>
        <v>41.21</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76</v>
      </c>
      <c r="B19" s="19"/>
      <c r="C19" s="17"/>
      <c r="D19" s="17"/>
      <c r="E19" s="17"/>
      <c r="F19" s="17"/>
      <c r="G19" s="17"/>
      <c r="H19" s="17"/>
      <c r="I19" s="17"/>
      <c r="J19" s="17"/>
      <c r="K19" s="17"/>
    </row>
    <row r="20" spans="1:11" x14ac:dyDescent="0.25">
      <c r="A20" s="20" t="s">
        <v>77</v>
      </c>
      <c r="D20" s="17"/>
      <c r="E20" s="17"/>
      <c r="F20" s="17"/>
      <c r="G20" s="17"/>
      <c r="H20" s="17"/>
      <c r="I20" s="17"/>
      <c r="J20" s="17"/>
      <c r="K20" s="17"/>
    </row>
    <row r="21" spans="1:11" ht="12.65" customHeight="1" x14ac:dyDescent="0.25">
      <c r="A21" s="20" t="s">
        <v>78</v>
      </c>
      <c r="D21" s="17"/>
      <c r="E21" s="17"/>
      <c r="F21" s="17"/>
      <c r="G21" s="17"/>
      <c r="H21" s="17"/>
      <c r="I21" s="17"/>
      <c r="J21" s="17"/>
      <c r="K21" s="17"/>
    </row>
    <row r="22" spans="1:11" ht="12.65" customHeight="1" x14ac:dyDescent="0.25">
      <c r="A22" s="20" t="s">
        <v>79</v>
      </c>
      <c r="D22" s="17"/>
      <c r="E22" s="17"/>
      <c r="F22" s="17"/>
      <c r="G22" s="17"/>
      <c r="H22" s="17"/>
      <c r="I22" s="17"/>
      <c r="J22" s="17"/>
      <c r="K22" s="17"/>
    </row>
    <row r="23" spans="1:11" ht="12.65" customHeight="1" x14ac:dyDescent="0.25">
      <c r="A23" s="20" t="s">
        <v>80</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81</v>
      </c>
      <c r="B25" s="13"/>
      <c r="C25" s="13"/>
      <c r="D25" s="13"/>
      <c r="E25" s="13"/>
      <c r="F25" s="13"/>
      <c r="G25" s="17"/>
      <c r="H25" s="17"/>
      <c r="I25" s="17"/>
      <c r="J25" s="17"/>
      <c r="K25" s="17"/>
    </row>
    <row r="26" spans="1:11" ht="12.75" hidden="1" customHeight="1" x14ac:dyDescent="0.25">
      <c r="A26" s="11" t="s">
        <v>82</v>
      </c>
      <c r="B26" s="4"/>
      <c r="C26" s="4"/>
      <c r="D26" s="11"/>
      <c r="E26" s="11"/>
      <c r="F26" s="11"/>
      <c r="G26" s="17"/>
      <c r="H26" s="17"/>
      <c r="I26" s="17"/>
      <c r="J26" s="17"/>
      <c r="K26" s="17"/>
    </row>
    <row r="27" spans="1:11" hidden="1" x14ac:dyDescent="0.25">
      <c r="A27" s="10" t="s">
        <v>83</v>
      </c>
      <c r="B27" s="10"/>
      <c r="C27" s="10"/>
      <c r="D27" s="10"/>
      <c r="E27" s="10"/>
      <c r="F27" s="10"/>
      <c r="G27" s="17"/>
      <c r="H27" s="17"/>
      <c r="I27" s="17"/>
      <c r="J27" s="17"/>
      <c r="K27" s="17"/>
    </row>
    <row r="28" spans="1:11" hidden="1" x14ac:dyDescent="0.25">
      <c r="A28" s="10" t="s">
        <v>84</v>
      </c>
      <c r="B28" s="10"/>
      <c r="C28" s="10"/>
      <c r="D28" s="10"/>
      <c r="E28" s="10"/>
      <c r="F28" s="10"/>
      <c r="G28" s="17"/>
      <c r="H28" s="17"/>
      <c r="I28" s="17"/>
      <c r="J28" s="17"/>
      <c r="K28" s="17"/>
    </row>
    <row r="29" spans="1:11" hidden="1" x14ac:dyDescent="0.25">
      <c r="A29" s="11" t="s">
        <v>85</v>
      </c>
      <c r="B29" s="11"/>
      <c r="C29" s="11"/>
      <c r="D29" s="11"/>
      <c r="E29" s="11"/>
      <c r="F29" s="11"/>
      <c r="G29" s="17"/>
      <c r="H29" s="17"/>
      <c r="I29" s="17"/>
      <c r="J29" s="17"/>
      <c r="K29" s="17"/>
    </row>
    <row r="30" spans="1:11" hidden="1" x14ac:dyDescent="0.25">
      <c r="A30" s="11" t="s">
        <v>86</v>
      </c>
      <c r="B30" s="11"/>
      <c r="C30" s="11"/>
      <c r="D30" s="11"/>
      <c r="E30" s="11"/>
      <c r="F30" s="11"/>
      <c r="G30" s="17"/>
      <c r="H30" s="17"/>
      <c r="I30" s="17"/>
      <c r="J30" s="17"/>
      <c r="K30" s="17"/>
    </row>
    <row r="31" spans="1:11" hidden="1" x14ac:dyDescent="0.25">
      <c r="A31" s="10" t="s">
        <v>87</v>
      </c>
      <c r="B31" s="10"/>
      <c r="C31" s="10"/>
      <c r="D31" s="10"/>
      <c r="E31" s="10"/>
      <c r="F31" s="10"/>
      <c r="G31" s="17"/>
      <c r="H31" s="17"/>
      <c r="I31" s="17"/>
      <c r="J31" s="17"/>
      <c r="K31" s="17"/>
    </row>
    <row r="32" spans="1:11" hidden="1" x14ac:dyDescent="0.25">
      <c r="A32" s="10" t="s">
        <v>88</v>
      </c>
      <c r="B32" s="10"/>
      <c r="C32" s="10"/>
      <c r="D32" s="10"/>
      <c r="E32" s="10"/>
      <c r="F32" s="10"/>
      <c r="G32" s="17"/>
      <c r="H32" s="17"/>
      <c r="I32" s="17"/>
      <c r="J32" s="17"/>
      <c r="K32" s="17"/>
    </row>
    <row r="33" spans="1:11" hidden="1" x14ac:dyDescent="0.25">
      <c r="A33" s="10" t="s">
        <v>89</v>
      </c>
      <c r="B33" s="10"/>
      <c r="C33" s="10"/>
      <c r="D33" s="10"/>
      <c r="E33" s="10"/>
      <c r="F33" s="10"/>
      <c r="G33" s="17"/>
      <c r="H33" s="17"/>
      <c r="I33" s="17"/>
      <c r="J33" s="17"/>
      <c r="K33" s="17"/>
    </row>
    <row r="34" spans="1:11" hidden="1" x14ac:dyDescent="0.25">
      <c r="A34" s="11" t="s">
        <v>90</v>
      </c>
      <c r="B34" s="11"/>
      <c r="C34" s="11"/>
      <c r="D34" s="11"/>
      <c r="E34" s="11"/>
      <c r="F34" s="11"/>
      <c r="G34" s="17"/>
      <c r="H34" s="17"/>
      <c r="I34" s="17"/>
      <c r="J34" s="17"/>
      <c r="K34" s="17"/>
    </row>
    <row r="35" spans="1:11" hidden="1" x14ac:dyDescent="0.25">
      <c r="A35" s="11" t="s">
        <v>91</v>
      </c>
      <c r="B35" s="11"/>
      <c r="C35" s="11"/>
      <c r="D35" s="11"/>
      <c r="E35" s="11"/>
      <c r="F35" s="11"/>
      <c r="G35" s="17"/>
      <c r="H35" s="17"/>
      <c r="I35" s="17"/>
      <c r="J35" s="17"/>
      <c r="K35" s="17"/>
    </row>
    <row r="36" spans="1:11" hidden="1" x14ac:dyDescent="0.25">
      <c r="A36" s="10" t="s">
        <v>60</v>
      </c>
      <c r="B36" s="64"/>
      <c r="C36" s="64"/>
      <c r="D36" s="64"/>
      <c r="E36" s="64"/>
      <c r="F36" s="64"/>
      <c r="G36" s="17"/>
      <c r="H36" s="17"/>
      <c r="I36" s="17"/>
      <c r="J36" s="17"/>
      <c r="K36" s="17"/>
    </row>
    <row r="37" spans="1:11" hidden="1" x14ac:dyDescent="0.25">
      <c r="A37" s="10" t="s">
        <v>92</v>
      </c>
      <c r="B37" s="64"/>
      <c r="C37" s="64"/>
      <c r="D37" s="64"/>
      <c r="E37" s="64"/>
      <c r="F37" s="64"/>
      <c r="G37" s="17"/>
      <c r="H37" s="17"/>
      <c r="I37" s="17"/>
      <c r="J37" s="17"/>
      <c r="K37" s="17"/>
    </row>
    <row r="38" spans="1:11" hidden="1" x14ac:dyDescent="0.25">
      <c r="A38" s="10" t="s">
        <v>62</v>
      </c>
      <c r="B38" s="64"/>
      <c r="C38" s="64"/>
      <c r="D38" s="64"/>
      <c r="E38" s="64"/>
      <c r="F38" s="64"/>
      <c r="G38" s="17"/>
      <c r="H38" s="17"/>
      <c r="I38" s="17"/>
      <c r="J38" s="17"/>
      <c r="K38" s="17"/>
    </row>
    <row r="39" spans="1:11" hidden="1" x14ac:dyDescent="0.25">
      <c r="A39" s="11" t="s">
        <v>93</v>
      </c>
      <c r="B39" s="4"/>
      <c r="C39" s="4"/>
      <c r="D39" s="4"/>
      <c r="E39" s="4"/>
      <c r="F39" s="4"/>
      <c r="G39" s="17"/>
      <c r="H39" s="17"/>
      <c r="I39" s="17"/>
      <c r="J39" s="17"/>
      <c r="K39" s="17"/>
    </row>
    <row r="40" spans="1:11" hidden="1" x14ac:dyDescent="0.25">
      <c r="A40" s="4" t="s">
        <v>94</v>
      </c>
      <c r="B40" s="4"/>
      <c r="C40" s="4"/>
      <c r="D40" s="4"/>
      <c r="E40" s="4"/>
      <c r="F40" s="4"/>
      <c r="G40" s="17"/>
      <c r="H40" s="17"/>
      <c r="I40" s="17"/>
      <c r="J40" s="17"/>
      <c r="K40" s="17"/>
    </row>
    <row r="41" spans="1:11" hidden="1" x14ac:dyDescent="0.25">
      <c r="A41" s="4" t="s">
        <v>95</v>
      </c>
      <c r="B41" s="4"/>
      <c r="C41" s="4"/>
      <c r="D41" s="4"/>
      <c r="E41" s="4"/>
      <c r="F41" s="4"/>
      <c r="G41" s="17"/>
      <c r="H41" s="17"/>
      <c r="I41" s="17"/>
      <c r="J41" s="17"/>
      <c r="K41" s="17"/>
    </row>
    <row r="42" spans="1:11" hidden="1" x14ac:dyDescent="0.25">
      <c r="A42" s="4" t="s">
        <v>96</v>
      </c>
      <c r="B42" s="4"/>
      <c r="C42" s="4"/>
      <c r="D42" s="4"/>
      <c r="E42" s="4"/>
      <c r="F42" s="4"/>
      <c r="G42" s="17"/>
      <c r="H42" s="17"/>
      <c r="I42" s="17"/>
      <c r="J42" s="17"/>
      <c r="K42" s="17"/>
    </row>
    <row r="43" spans="1:11" hidden="1" x14ac:dyDescent="0.25">
      <c r="A43" s="4" t="s">
        <v>97</v>
      </c>
      <c r="B43" s="4"/>
      <c r="C43" s="4"/>
      <c r="D43" s="4"/>
      <c r="E43" s="4"/>
      <c r="F43" s="4"/>
      <c r="G43" s="17"/>
      <c r="H43" s="17"/>
      <c r="I43" s="17"/>
      <c r="J43" s="17"/>
      <c r="K43" s="17"/>
    </row>
    <row r="44" spans="1:11" hidden="1" x14ac:dyDescent="0.25">
      <c r="A44" s="4" t="s">
        <v>98</v>
      </c>
      <c r="B44" s="4"/>
      <c r="C44" s="4"/>
      <c r="D44" s="4"/>
      <c r="E44" s="4"/>
      <c r="F44" s="4"/>
      <c r="G44" s="17"/>
      <c r="H44" s="17"/>
      <c r="I44" s="17"/>
      <c r="J44" s="17"/>
      <c r="K44" s="17"/>
    </row>
    <row r="45" spans="1:11" hidden="1" x14ac:dyDescent="0.25">
      <c r="A45" s="65" t="s">
        <v>99</v>
      </c>
      <c r="B45" s="64"/>
      <c r="C45" s="64"/>
      <c r="D45" s="64"/>
      <c r="E45" s="64"/>
      <c r="F45" s="64"/>
      <c r="G45" s="17"/>
      <c r="H45" s="17"/>
      <c r="I45" s="17"/>
      <c r="J45" s="17"/>
      <c r="K45" s="17"/>
    </row>
    <row r="46" spans="1:11" hidden="1" x14ac:dyDescent="0.25">
      <c r="A46" s="64" t="s">
        <v>100</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2" t="s">
        <v>101</v>
      </c>
      <c r="B48" s="64"/>
      <c r="C48" s="64"/>
      <c r="D48" s="64"/>
      <c r="E48" s="64"/>
      <c r="F48" s="64"/>
      <c r="G48" s="17"/>
      <c r="H48" s="17"/>
      <c r="I48" s="17"/>
      <c r="J48" s="17"/>
      <c r="K48" s="17"/>
    </row>
    <row r="49" spans="1:11" ht="25" hidden="1" x14ac:dyDescent="0.25">
      <c r="A49" s="82" t="s">
        <v>102</v>
      </c>
      <c r="B49" s="64"/>
      <c r="C49" s="64"/>
      <c r="D49" s="64"/>
      <c r="E49" s="64"/>
      <c r="F49" s="64"/>
      <c r="G49" s="17"/>
      <c r="H49" s="17"/>
      <c r="I49" s="17"/>
      <c r="J49" s="17"/>
      <c r="K49" s="17"/>
    </row>
    <row r="50" spans="1:11" ht="25" hidden="1" x14ac:dyDescent="0.25">
      <c r="A50" s="83" t="s">
        <v>103</v>
      </c>
      <c r="B50" s="4"/>
      <c r="C50" s="4"/>
      <c r="D50" s="4"/>
      <c r="E50" s="4"/>
      <c r="F50" s="4"/>
      <c r="G50" s="17"/>
      <c r="H50" s="17"/>
      <c r="I50" s="17"/>
      <c r="J50" s="17"/>
      <c r="K50" s="17"/>
    </row>
    <row r="51" spans="1:11" ht="25" hidden="1" x14ac:dyDescent="0.25">
      <c r="A51" s="83" t="s">
        <v>104</v>
      </c>
      <c r="B51" s="4"/>
      <c r="C51" s="4"/>
      <c r="D51" s="4"/>
      <c r="E51" s="4"/>
      <c r="F51" s="4"/>
      <c r="G51" s="17"/>
      <c r="H51" s="17"/>
      <c r="I51" s="17"/>
      <c r="J51" s="17"/>
      <c r="K51" s="17"/>
    </row>
    <row r="52" spans="1:11" ht="37.5" hidden="1" x14ac:dyDescent="0.3">
      <c r="A52" s="83" t="s">
        <v>105</v>
      </c>
      <c r="B52" s="75"/>
      <c r="C52" s="75"/>
      <c r="D52" s="75"/>
      <c r="E52" s="11"/>
      <c r="F52" s="11"/>
      <c r="G52" s="17"/>
      <c r="H52" s="17"/>
      <c r="I52" s="17"/>
      <c r="J52" s="17"/>
      <c r="K52" s="17"/>
    </row>
    <row r="53" spans="1:11" ht="13" hidden="1" x14ac:dyDescent="0.3">
      <c r="A53" s="80" t="s">
        <v>106</v>
      </c>
      <c r="B53" s="74"/>
      <c r="C53" s="74"/>
      <c r="D53" s="74"/>
      <c r="E53" s="10"/>
      <c r="F53" s="10" t="b">
        <v>1</v>
      </c>
      <c r="G53" s="17"/>
      <c r="H53" s="17"/>
      <c r="I53" s="17"/>
      <c r="J53" s="17"/>
      <c r="K53" s="17"/>
    </row>
    <row r="54" spans="1:11" ht="13" hidden="1" x14ac:dyDescent="0.3">
      <c r="A54" s="81" t="s">
        <v>107</v>
      </c>
      <c r="B54" s="80"/>
      <c r="C54" s="80"/>
      <c r="D54" s="80"/>
      <c r="E54" s="10"/>
      <c r="F54" s="10" t="b">
        <v>0</v>
      </c>
      <c r="G54" s="17"/>
      <c r="H54" s="17"/>
      <c r="I54" s="17"/>
      <c r="J54" s="17"/>
      <c r="K54" s="17"/>
    </row>
    <row r="55" spans="1:11" ht="13" hidden="1" x14ac:dyDescent="0.25">
      <c r="A55" s="84"/>
      <c r="B55" s="76">
        <f>COUNT(Travel!B12:B21)</f>
        <v>0</v>
      </c>
      <c r="C55" s="76"/>
      <c r="D55" s="76">
        <f>COUNTIF(Travel!D12:D21,"*")</f>
        <v>0</v>
      </c>
      <c r="E55" s="77"/>
      <c r="F55" s="77" t="b">
        <f>MIN(B55,D55)=MAX(B55,D55)</f>
        <v>1</v>
      </c>
      <c r="G55" s="17"/>
      <c r="H55" s="17"/>
      <c r="I55" s="17"/>
      <c r="J55" s="17"/>
      <c r="K55" s="17"/>
    </row>
    <row r="56" spans="1:11" ht="13" hidden="1" x14ac:dyDescent="0.25">
      <c r="A56" s="84" t="s">
        <v>108</v>
      </c>
      <c r="B56" s="76">
        <f>COUNT(Travel!B26:B35)</f>
        <v>6</v>
      </c>
      <c r="C56" s="76"/>
      <c r="D56" s="76">
        <f>COUNTIF(Travel!D26:D35,"*")</f>
        <v>6</v>
      </c>
      <c r="E56" s="77"/>
      <c r="F56" s="77" t="b">
        <f>MIN(B56,D56)=MAX(B56,D56)</f>
        <v>1</v>
      </c>
    </row>
    <row r="57" spans="1:11" ht="13" hidden="1" x14ac:dyDescent="0.3">
      <c r="A57" s="85"/>
      <c r="B57" s="76">
        <f>COUNT(Travel!B40:B49)</f>
        <v>2</v>
      </c>
      <c r="C57" s="76"/>
      <c r="D57" s="76">
        <f>COUNTIF(Travel!D40:D49,"*")</f>
        <v>2</v>
      </c>
      <c r="E57" s="77"/>
      <c r="F57" s="77" t="b">
        <f>MIN(B57,D57)=MAX(B57,D57)</f>
        <v>1</v>
      </c>
    </row>
    <row r="58" spans="1:11" ht="13" hidden="1" x14ac:dyDescent="0.3">
      <c r="A58" s="86" t="s">
        <v>109</v>
      </c>
      <c r="B58" s="78">
        <f>COUNT(Hospitality!B11:B24)</f>
        <v>0</v>
      </c>
      <c r="C58" s="78"/>
      <c r="D58" s="78">
        <f>COUNTIF(Hospitality!D11:D24,"*")</f>
        <v>0</v>
      </c>
      <c r="E58" s="79"/>
      <c r="F58" s="79" t="b">
        <f>MIN(B58,D58)=MAX(B58,D58)</f>
        <v>1</v>
      </c>
    </row>
    <row r="59" spans="1:11" ht="13" hidden="1" x14ac:dyDescent="0.3">
      <c r="A59" s="87" t="s">
        <v>110</v>
      </c>
      <c r="B59" s="77">
        <f>COUNT('All other expenses'!B11:B24)</f>
        <v>3</v>
      </c>
      <c r="C59" s="77"/>
      <c r="D59" s="77">
        <f>COUNTIF('All other expenses'!D11:D24,"*")</f>
        <v>3</v>
      </c>
      <c r="E59" s="77"/>
      <c r="F59" s="77" t="b">
        <f>MIN(B59,D59)=MAX(B59,D59)</f>
        <v>1</v>
      </c>
    </row>
    <row r="60" spans="1:11" ht="13" hidden="1" x14ac:dyDescent="0.3">
      <c r="A60" s="86" t="s">
        <v>111</v>
      </c>
      <c r="B60" s="78">
        <f>COUNTIF('Gifts and benefits'!B11:B24,"*")</f>
        <v>1</v>
      </c>
      <c r="C60" s="78">
        <f>COUNTIF('Gifts and benefits'!C11:C24,"*")</f>
        <v>0</v>
      </c>
      <c r="D60" s="78"/>
      <c r="E60" s="78">
        <f>COUNTA('Gifts and benefits'!E11:E24)</f>
        <v>0</v>
      </c>
      <c r="F60" s="79"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B1" zoomScaleNormal="100" workbookViewId="0">
      <selection activeCell="B7" sqref="B7:E7"/>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7.54296875" customWidth="1"/>
    <col min="7" max="9" width="9.08984375" hidden="1" customWidth="1"/>
    <col min="10" max="13" width="0" hidden="1" customWidth="1"/>
    <col min="14" max="16384" width="9.08984375" hidden="1"/>
  </cols>
  <sheetData>
    <row r="1" spans="1:6" ht="26.25" customHeight="1" x14ac:dyDescent="0.25">
      <c r="A1" s="137" t="s">
        <v>112</v>
      </c>
      <c r="B1" s="137"/>
      <c r="C1" s="137"/>
      <c r="D1" s="137"/>
      <c r="E1" s="137"/>
      <c r="F1" s="17"/>
    </row>
    <row r="2" spans="1:6" ht="21" customHeight="1" x14ac:dyDescent="0.25">
      <c r="A2" s="3" t="s">
        <v>52</v>
      </c>
      <c r="B2" s="140" t="str">
        <f>'Summary and sign-off'!B2:F2</f>
        <v>Climate Change Commission</v>
      </c>
      <c r="C2" s="140"/>
      <c r="D2" s="140"/>
      <c r="E2" s="140"/>
      <c r="F2" s="17"/>
    </row>
    <row r="3" spans="1:6" ht="21" customHeight="1" x14ac:dyDescent="0.25">
      <c r="A3" s="3" t="s">
        <v>113</v>
      </c>
      <c r="B3" s="140" t="str">
        <f>'Summary and sign-off'!B3:F3</f>
        <v>Joanna Hendy</v>
      </c>
      <c r="C3" s="140"/>
      <c r="D3" s="140"/>
      <c r="E3" s="140"/>
      <c r="F3" s="17"/>
    </row>
    <row r="4" spans="1:6" ht="21" customHeight="1" x14ac:dyDescent="0.25">
      <c r="A4" s="3" t="s">
        <v>114</v>
      </c>
      <c r="B4" s="140">
        <f>'Summary and sign-off'!B4:F4</f>
        <v>44378</v>
      </c>
      <c r="C4" s="140"/>
      <c r="D4" s="140"/>
      <c r="E4" s="140"/>
      <c r="F4" s="17"/>
    </row>
    <row r="5" spans="1:6" ht="21" customHeight="1" x14ac:dyDescent="0.25">
      <c r="A5" s="3" t="s">
        <v>115</v>
      </c>
      <c r="B5" s="140">
        <f>'Summary and sign-off'!B5:F5</f>
        <v>44742</v>
      </c>
      <c r="C5" s="140"/>
      <c r="D5" s="140"/>
      <c r="E5" s="140"/>
      <c r="F5" s="17"/>
    </row>
    <row r="6" spans="1:6" ht="21" customHeight="1" x14ac:dyDescent="0.25">
      <c r="A6" s="3" t="s">
        <v>116</v>
      </c>
      <c r="B6" s="135" t="s">
        <v>84</v>
      </c>
      <c r="C6" s="135"/>
      <c r="D6" s="135"/>
      <c r="E6" s="135"/>
      <c r="F6" s="17"/>
    </row>
    <row r="7" spans="1:6" ht="21" customHeight="1" x14ac:dyDescent="0.25">
      <c r="A7" s="3" t="s">
        <v>58</v>
      </c>
      <c r="B7" s="135" t="s">
        <v>86</v>
      </c>
      <c r="C7" s="135"/>
      <c r="D7" s="135"/>
      <c r="E7" s="135"/>
      <c r="F7" s="17"/>
    </row>
    <row r="8" spans="1:6" ht="36" customHeight="1" x14ac:dyDescent="0.3">
      <c r="A8" s="143" t="s">
        <v>117</v>
      </c>
      <c r="B8" s="144"/>
      <c r="C8" s="144"/>
      <c r="D8" s="144"/>
      <c r="E8" s="144"/>
      <c r="F8" s="19"/>
    </row>
    <row r="9" spans="1:6" ht="36" customHeight="1" x14ac:dyDescent="0.3">
      <c r="A9" s="145" t="s">
        <v>118</v>
      </c>
      <c r="B9" s="146"/>
      <c r="C9" s="146"/>
      <c r="D9" s="146"/>
      <c r="E9" s="146"/>
      <c r="F9" s="19"/>
    </row>
    <row r="10" spans="1:6" ht="24.75" customHeight="1" x14ac:dyDescent="0.35">
      <c r="A10" s="142" t="s">
        <v>119</v>
      </c>
      <c r="B10" s="147"/>
      <c r="C10" s="142"/>
      <c r="D10" s="142"/>
      <c r="E10" s="142"/>
      <c r="F10" s="29"/>
    </row>
    <row r="11" spans="1:6" ht="27" customHeight="1" x14ac:dyDescent="0.25">
      <c r="A11" s="24" t="s">
        <v>120</v>
      </c>
      <c r="B11" s="24" t="s">
        <v>121</v>
      </c>
      <c r="C11" s="24" t="s">
        <v>122</v>
      </c>
      <c r="D11" s="24" t="s">
        <v>123</v>
      </c>
      <c r="E11" s="24" t="s">
        <v>124</v>
      </c>
      <c r="F11" s="30"/>
    </row>
    <row r="12" spans="1:6" s="2" customFormat="1" hidden="1" x14ac:dyDescent="0.25">
      <c r="A12" s="96"/>
      <c r="B12" s="97"/>
      <c r="C12" s="98"/>
      <c r="D12" s="98"/>
      <c r="E12" s="99"/>
      <c r="F12" s="1"/>
    </row>
    <row r="13" spans="1:6" s="2" customFormat="1" x14ac:dyDescent="0.25">
      <c r="A13" s="120"/>
      <c r="B13" s="121"/>
      <c r="C13" s="122" t="s">
        <v>171</v>
      </c>
      <c r="D13" s="122"/>
      <c r="E13" s="123"/>
      <c r="F13" s="1"/>
    </row>
    <row r="14" spans="1:6" s="2" customFormat="1" x14ac:dyDescent="0.25">
      <c r="A14" s="120"/>
      <c r="B14" s="121"/>
      <c r="C14" s="122"/>
      <c r="D14" s="122"/>
      <c r="E14" s="123"/>
      <c r="F14" s="1"/>
    </row>
    <row r="15" spans="1:6" s="2" customFormat="1" x14ac:dyDescent="0.25">
      <c r="A15" s="120"/>
      <c r="B15" s="121"/>
      <c r="C15" s="122"/>
      <c r="D15" s="122"/>
      <c r="E15" s="123"/>
      <c r="F15" s="1"/>
    </row>
    <row r="16" spans="1:6" s="2" customFormat="1" x14ac:dyDescent="0.25">
      <c r="A16" s="120"/>
      <c r="B16" s="121"/>
      <c r="C16" s="122"/>
      <c r="D16" s="122"/>
      <c r="E16" s="123"/>
      <c r="F16" s="1"/>
    </row>
    <row r="17" spans="1:6" s="2" customFormat="1" x14ac:dyDescent="0.25">
      <c r="A17" s="120"/>
      <c r="B17" s="121"/>
      <c r="C17" s="122"/>
      <c r="D17" s="122"/>
      <c r="E17" s="123"/>
      <c r="F17" s="1"/>
    </row>
    <row r="18" spans="1:6" s="2" customFormat="1" ht="12.75" customHeight="1" x14ac:dyDescent="0.25">
      <c r="A18" s="120"/>
      <c r="B18" s="121"/>
      <c r="C18" s="122"/>
      <c r="D18" s="122"/>
      <c r="E18" s="123"/>
      <c r="F18" s="1"/>
    </row>
    <row r="19" spans="1:6" s="2" customFormat="1" x14ac:dyDescent="0.25">
      <c r="A19" s="124"/>
      <c r="B19" s="121"/>
      <c r="C19" s="122"/>
      <c r="D19" s="122"/>
      <c r="E19" s="123"/>
      <c r="F19" s="1"/>
    </row>
    <row r="20" spans="1:6" s="2" customFormat="1" x14ac:dyDescent="0.25">
      <c r="A20" s="124"/>
      <c r="B20" s="121"/>
      <c r="C20" s="122"/>
      <c r="D20" s="122"/>
      <c r="E20" s="123"/>
      <c r="F20" s="1"/>
    </row>
    <row r="21" spans="1:6" s="2" customFormat="1" hidden="1" x14ac:dyDescent="0.25">
      <c r="A21" s="106"/>
      <c r="B21" s="107"/>
      <c r="C21" s="108"/>
      <c r="D21" s="108"/>
      <c r="E21" s="109"/>
      <c r="F21" s="1"/>
    </row>
    <row r="22" spans="1:6" ht="19.5" customHeight="1" x14ac:dyDescent="0.25">
      <c r="A22" s="72" t="s">
        <v>125</v>
      </c>
      <c r="B22" s="73">
        <f>SUM(B12:B21)</f>
        <v>0</v>
      </c>
      <c r="C22" s="131" t="str">
        <f>IF(SUBTOTAL(3,B12:B21)=SUBTOTAL(103,B12:B21),'Summary and sign-off'!$A$48,'Summary and sign-off'!$A$49)</f>
        <v>Check - there are no hidden rows with data</v>
      </c>
      <c r="D22" s="141" t="str">
        <f>IF('Summary and sign-off'!F55='Summary and sign-off'!F54,'Summary and sign-off'!A51,'Summary and sign-off'!A50)</f>
        <v>Check - each entry provides sufficient information</v>
      </c>
      <c r="E22" s="141"/>
      <c r="F22" s="17"/>
    </row>
    <row r="23" spans="1:6" ht="10.5" customHeight="1" x14ac:dyDescent="0.3">
      <c r="A23" s="17"/>
      <c r="B23" s="19"/>
      <c r="C23" s="17"/>
      <c r="D23" s="17"/>
      <c r="E23" s="17"/>
      <c r="F23" s="17"/>
    </row>
    <row r="24" spans="1:6" ht="24.75" customHeight="1" x14ac:dyDescent="0.35">
      <c r="A24" s="142" t="s">
        <v>126</v>
      </c>
      <c r="B24" s="142"/>
      <c r="C24" s="142"/>
      <c r="D24" s="142"/>
      <c r="E24" s="142"/>
      <c r="F24" s="29"/>
    </row>
    <row r="25" spans="1:6" ht="27" customHeight="1" x14ac:dyDescent="0.25">
      <c r="A25" s="24" t="s">
        <v>120</v>
      </c>
      <c r="B25" s="24" t="s">
        <v>65</v>
      </c>
      <c r="C25" s="24" t="s">
        <v>127</v>
      </c>
      <c r="D25" s="24" t="s">
        <v>123</v>
      </c>
      <c r="E25" s="24" t="s">
        <v>124</v>
      </c>
      <c r="F25" s="30"/>
    </row>
    <row r="26" spans="1:6" s="2" customFormat="1" hidden="1" x14ac:dyDescent="0.25">
      <c r="A26" s="96"/>
      <c r="B26" s="97"/>
      <c r="C26" s="98"/>
      <c r="D26" s="98"/>
      <c r="E26" s="99"/>
      <c r="F26" s="1"/>
    </row>
    <row r="27" spans="1:6" s="2" customFormat="1" ht="26.25" customHeight="1" x14ac:dyDescent="0.25">
      <c r="A27" s="132">
        <v>44530</v>
      </c>
      <c r="B27" s="129">
        <v>145</v>
      </c>
      <c r="C27" s="122" t="s">
        <v>192</v>
      </c>
      <c r="D27" s="122" t="s">
        <v>179</v>
      </c>
      <c r="E27" s="123" t="s">
        <v>180</v>
      </c>
      <c r="F27" s="1"/>
    </row>
    <row r="28" spans="1:6" s="2" customFormat="1" ht="25" x14ac:dyDescent="0.25">
      <c r="A28" s="132">
        <v>44531</v>
      </c>
      <c r="B28" s="129">
        <v>9.48</v>
      </c>
      <c r="C28" s="122" t="s">
        <v>192</v>
      </c>
      <c r="D28" s="122" t="s">
        <v>181</v>
      </c>
      <c r="E28" s="123" t="s">
        <v>180</v>
      </c>
      <c r="F28" s="1"/>
    </row>
    <row r="29" spans="1:6" s="2" customFormat="1" ht="27.75" customHeight="1" x14ac:dyDescent="0.25">
      <c r="A29" s="132">
        <v>44741</v>
      </c>
      <c r="B29" s="129">
        <v>169.75</v>
      </c>
      <c r="C29" s="122" t="s">
        <v>193</v>
      </c>
      <c r="D29" s="122" t="s">
        <v>188</v>
      </c>
      <c r="E29" s="123" t="s">
        <v>191</v>
      </c>
      <c r="F29" s="1"/>
    </row>
    <row r="30" spans="1:6" s="2" customFormat="1" ht="25" x14ac:dyDescent="0.25">
      <c r="A30" s="132">
        <v>44741</v>
      </c>
      <c r="B30" s="129">
        <v>320</v>
      </c>
      <c r="C30" s="122" t="s">
        <v>193</v>
      </c>
      <c r="D30" s="122" t="s">
        <v>189</v>
      </c>
      <c r="E30" s="123" t="s">
        <v>191</v>
      </c>
      <c r="F30" s="1"/>
    </row>
    <row r="31" spans="1:6" s="2" customFormat="1" ht="25" x14ac:dyDescent="0.25">
      <c r="A31" s="132">
        <v>44741</v>
      </c>
      <c r="B31" s="129">
        <v>23</v>
      </c>
      <c r="C31" s="122" t="s">
        <v>193</v>
      </c>
      <c r="D31" s="122" t="s">
        <v>190</v>
      </c>
      <c r="E31" s="123" t="s">
        <v>191</v>
      </c>
      <c r="F31" s="1"/>
    </row>
    <row r="32" spans="1:6" s="2" customFormat="1" x14ac:dyDescent="0.25">
      <c r="A32" s="120"/>
      <c r="B32" s="129">
        <v>145.68</v>
      </c>
      <c r="C32" s="122"/>
      <c r="D32" s="122" t="s">
        <v>183</v>
      </c>
      <c r="E32" s="123" t="s">
        <v>191</v>
      </c>
      <c r="F32" s="1"/>
    </row>
    <row r="33" spans="1:6" s="2" customFormat="1" x14ac:dyDescent="0.25">
      <c r="A33" s="120"/>
      <c r="B33" s="121"/>
      <c r="C33" s="122"/>
      <c r="D33" s="122"/>
      <c r="E33" s="123"/>
      <c r="F33" s="1"/>
    </row>
    <row r="34" spans="1:6" s="2" customFormat="1" x14ac:dyDescent="0.25">
      <c r="A34" s="120"/>
      <c r="B34" s="121"/>
      <c r="C34" s="122"/>
      <c r="D34" s="122"/>
      <c r="E34" s="123"/>
      <c r="F34" s="1"/>
    </row>
    <row r="35" spans="1:6" s="2" customFormat="1" hidden="1" x14ac:dyDescent="0.25">
      <c r="A35" s="110"/>
      <c r="B35" s="111"/>
      <c r="C35" s="112"/>
      <c r="D35" s="112"/>
      <c r="E35" s="113"/>
      <c r="F35" s="1"/>
    </row>
    <row r="36" spans="1:6" ht="19.5" customHeight="1" x14ac:dyDescent="0.25">
      <c r="A36" s="72" t="s">
        <v>128</v>
      </c>
      <c r="B36" s="73">
        <f>SUM(B26:B35)</f>
        <v>812.91000000000008</v>
      </c>
      <c r="C36" s="131" t="str">
        <f>IF(SUBTOTAL(3,B26:B35)=SUBTOTAL(103,B26:B35),'Summary and sign-off'!$A$48,'Summary and sign-off'!$A$49)</f>
        <v>Check - there are no hidden rows with data</v>
      </c>
      <c r="D36" s="141" t="str">
        <f>IF('Summary and sign-off'!F56='Summary and sign-off'!F54,'Summary and sign-off'!A51,'Summary and sign-off'!A50)</f>
        <v>Check - each entry provides sufficient information</v>
      </c>
      <c r="E36" s="141"/>
      <c r="F36" s="17"/>
    </row>
    <row r="37" spans="1:6" ht="10.5" customHeight="1" x14ac:dyDescent="0.3">
      <c r="A37" s="17"/>
      <c r="B37" s="19"/>
      <c r="C37" s="17"/>
      <c r="D37" s="17"/>
      <c r="E37" s="17"/>
      <c r="F37" s="17"/>
    </row>
    <row r="38" spans="1:6" ht="24.75" customHeight="1" x14ac:dyDescent="0.25">
      <c r="A38" s="142" t="s">
        <v>129</v>
      </c>
      <c r="B38" s="142"/>
      <c r="C38" s="142"/>
      <c r="D38" s="142"/>
      <c r="E38" s="142"/>
      <c r="F38" s="17"/>
    </row>
    <row r="39" spans="1:6" ht="27" customHeight="1" x14ac:dyDescent="0.25">
      <c r="A39" s="24" t="s">
        <v>120</v>
      </c>
      <c r="B39" s="24" t="s">
        <v>65</v>
      </c>
      <c r="C39" s="24" t="s">
        <v>130</v>
      </c>
      <c r="D39" s="24" t="s">
        <v>131</v>
      </c>
      <c r="E39" s="24" t="s">
        <v>124</v>
      </c>
      <c r="F39" s="28"/>
    </row>
    <row r="40" spans="1:6" s="2" customFormat="1" hidden="1" x14ac:dyDescent="0.25">
      <c r="A40" s="96"/>
      <c r="B40" s="97"/>
      <c r="C40" s="98"/>
      <c r="D40" s="98"/>
      <c r="E40" s="99"/>
      <c r="F40" s="1"/>
    </row>
    <row r="41" spans="1:6" s="2" customFormat="1" x14ac:dyDescent="0.25">
      <c r="A41" s="132">
        <v>44693</v>
      </c>
      <c r="B41" s="129">
        <v>31.74</v>
      </c>
      <c r="C41" s="122" t="s">
        <v>182</v>
      </c>
      <c r="D41" s="122" t="s">
        <v>185</v>
      </c>
      <c r="E41" s="123" t="s">
        <v>184</v>
      </c>
      <c r="F41" s="1"/>
    </row>
    <row r="42" spans="1:6" s="2" customFormat="1" x14ac:dyDescent="0.25">
      <c r="A42" s="132">
        <v>44697</v>
      </c>
      <c r="B42" s="129">
        <v>9.4700000000000006</v>
      </c>
      <c r="C42" s="122" t="s">
        <v>186</v>
      </c>
      <c r="D42" s="122" t="s">
        <v>187</v>
      </c>
      <c r="E42" s="123" t="s">
        <v>184</v>
      </c>
      <c r="F42" s="1"/>
    </row>
    <row r="43" spans="1:6" s="2" customFormat="1" x14ac:dyDescent="0.25">
      <c r="A43" s="120"/>
      <c r="B43" s="121"/>
      <c r="C43" s="122"/>
      <c r="D43" s="122"/>
      <c r="E43" s="123"/>
      <c r="F43" s="1"/>
    </row>
    <row r="44" spans="1:6" s="2" customFormat="1" x14ac:dyDescent="0.25">
      <c r="A44" s="120"/>
      <c r="B44" s="121"/>
      <c r="C44" s="122"/>
      <c r="D44" s="122"/>
      <c r="E44" s="123"/>
      <c r="F44" s="1"/>
    </row>
    <row r="45" spans="1:6" s="2" customFormat="1" x14ac:dyDescent="0.25">
      <c r="A45" s="120"/>
      <c r="B45" s="121"/>
      <c r="C45" s="122"/>
      <c r="D45" s="122"/>
      <c r="E45" s="123"/>
      <c r="F45" s="1"/>
    </row>
    <row r="46" spans="1:6" s="2" customFormat="1" x14ac:dyDescent="0.25">
      <c r="A46" s="120"/>
      <c r="B46" s="121"/>
      <c r="C46" s="122"/>
      <c r="D46" s="122"/>
      <c r="E46" s="123"/>
      <c r="F46" s="1"/>
    </row>
    <row r="47" spans="1:6" s="2" customFormat="1" x14ac:dyDescent="0.25">
      <c r="A47" s="120"/>
      <c r="B47" s="121"/>
      <c r="C47" s="122"/>
      <c r="D47" s="122"/>
      <c r="E47" s="123"/>
      <c r="F47" s="1"/>
    </row>
    <row r="48" spans="1:6" s="2" customFormat="1" x14ac:dyDescent="0.25">
      <c r="A48" s="120"/>
      <c r="B48" s="121"/>
      <c r="C48" s="122"/>
      <c r="D48" s="122"/>
      <c r="E48" s="123"/>
      <c r="F48" s="1"/>
    </row>
    <row r="49" spans="1:6" s="2" customFormat="1" hidden="1" x14ac:dyDescent="0.25">
      <c r="A49" s="96"/>
      <c r="B49" s="97"/>
      <c r="C49" s="98"/>
      <c r="D49" s="98"/>
      <c r="E49" s="99"/>
      <c r="F49" s="1"/>
    </row>
    <row r="50" spans="1:6" ht="19.5" customHeight="1" x14ac:dyDescent="0.25">
      <c r="A50" s="72" t="s">
        <v>132</v>
      </c>
      <c r="B50" s="73">
        <f>SUM(B40:B49)</f>
        <v>41.21</v>
      </c>
      <c r="C50" s="131" t="str">
        <f>IF(SUBTOTAL(3,B40:B49)=SUBTOTAL(103,B40:B49),'Summary and sign-off'!$A$48,'Summary and sign-off'!$A$49)</f>
        <v>Check - there are no hidden rows with data</v>
      </c>
      <c r="D50" s="141" t="str">
        <f>IF('Summary and sign-off'!F57='Summary and sign-off'!F54,'Summary and sign-off'!A51,'Summary and sign-off'!A50)</f>
        <v>Check - each entry provides sufficient information</v>
      </c>
      <c r="E50" s="141"/>
      <c r="F50" s="17"/>
    </row>
    <row r="51" spans="1:6" ht="10.5" customHeight="1" x14ac:dyDescent="0.3">
      <c r="A51" s="17"/>
      <c r="B51" s="58"/>
      <c r="C51" s="19"/>
      <c r="D51" s="17"/>
      <c r="E51" s="17"/>
      <c r="F51" s="17"/>
    </row>
    <row r="52" spans="1:6" ht="34.5" customHeight="1" x14ac:dyDescent="0.25">
      <c r="A52" s="31" t="s">
        <v>133</v>
      </c>
      <c r="B52" s="59">
        <f>B22+B36+B50</f>
        <v>854.12000000000012</v>
      </c>
      <c r="C52" s="32"/>
      <c r="D52" s="32"/>
      <c r="E52" s="32"/>
      <c r="F52" s="17"/>
    </row>
    <row r="53" spans="1:6" ht="13" x14ac:dyDescent="0.3">
      <c r="A53" s="17"/>
      <c r="B53" s="19"/>
      <c r="C53" s="17"/>
      <c r="D53" s="17"/>
      <c r="E53" s="17"/>
      <c r="F53" s="17"/>
    </row>
    <row r="54" spans="1:6" ht="13" x14ac:dyDescent="0.3">
      <c r="A54" s="18" t="s">
        <v>76</v>
      </c>
      <c r="B54" s="19"/>
      <c r="C54" s="17"/>
      <c r="D54" s="17"/>
      <c r="E54" s="17"/>
      <c r="F54" s="17"/>
    </row>
    <row r="55" spans="1:6" ht="12.65" customHeight="1" x14ac:dyDescent="0.25">
      <c r="A55" s="20" t="s">
        <v>134</v>
      </c>
      <c r="F55" s="17"/>
    </row>
    <row r="56" spans="1:6" ht="12.9" customHeight="1" x14ac:dyDescent="0.25">
      <c r="A56" s="20" t="s">
        <v>135</v>
      </c>
      <c r="B56" s="17"/>
      <c r="D56" s="17"/>
      <c r="F56" s="17"/>
    </row>
    <row r="57" spans="1:6" x14ac:dyDescent="0.25">
      <c r="A57" s="20" t="s">
        <v>136</v>
      </c>
      <c r="F57" s="17"/>
    </row>
    <row r="58" spans="1:6" ht="13" x14ac:dyDescent="0.3">
      <c r="A58" s="20" t="s">
        <v>82</v>
      </c>
      <c r="B58" s="19"/>
      <c r="C58" s="17"/>
      <c r="D58" s="17"/>
      <c r="E58" s="17"/>
      <c r="F58" s="17"/>
    </row>
    <row r="59" spans="1:6" ht="12.9" customHeight="1" x14ac:dyDescent="0.25">
      <c r="A59" s="20" t="s">
        <v>137</v>
      </c>
      <c r="B59" s="17"/>
      <c r="D59" s="17"/>
      <c r="F59" s="17"/>
    </row>
    <row r="60" spans="1:6" x14ac:dyDescent="0.25">
      <c r="A60" s="20" t="s">
        <v>138</v>
      </c>
      <c r="F60" s="17"/>
    </row>
    <row r="61" spans="1:6" x14ac:dyDescent="0.25">
      <c r="A61" s="20" t="s">
        <v>139</v>
      </c>
      <c r="B61" s="20"/>
      <c r="C61" s="20"/>
      <c r="D61" s="20"/>
      <c r="F61" s="17"/>
    </row>
    <row r="62" spans="1:6" x14ac:dyDescent="0.25">
      <c r="A62" s="26"/>
      <c r="B62" s="17"/>
      <c r="C62" s="17"/>
      <c r="D62" s="17"/>
      <c r="E62" s="17"/>
      <c r="F62" s="17"/>
    </row>
    <row r="63" spans="1:6" hidden="1" x14ac:dyDescent="0.25">
      <c r="A63" s="26"/>
      <c r="B63" s="17"/>
      <c r="C63" s="17"/>
      <c r="D63" s="17"/>
      <c r="E63" s="17"/>
      <c r="F63" s="17"/>
    </row>
    <row r="68" spans="1:6" ht="12.75" hidden="1" customHeight="1" x14ac:dyDescent="0.25"/>
    <row r="71" spans="1:6" hidden="1" x14ac:dyDescent="0.25">
      <c r="A71" s="26"/>
      <c r="B71" s="17"/>
      <c r="C71" s="17"/>
      <c r="D71" s="17"/>
      <c r="E71" s="17"/>
      <c r="F71" s="17"/>
    </row>
    <row r="72" spans="1:6" hidden="1" x14ac:dyDescent="0.25">
      <c r="A72" s="26"/>
      <c r="B72" s="17"/>
      <c r="C72" s="17"/>
      <c r="D72" s="17"/>
      <c r="E72" s="17"/>
      <c r="F72" s="17"/>
    </row>
    <row r="73" spans="1:6" hidden="1" x14ac:dyDescent="0.25">
      <c r="A73" s="26"/>
      <c r="B73" s="17"/>
      <c r="C73" s="17"/>
      <c r="D73" s="17"/>
      <c r="E73" s="17"/>
      <c r="F73" s="17"/>
    </row>
    <row r="74" spans="1:6" hidden="1" x14ac:dyDescent="0.25">
      <c r="A74" s="26"/>
      <c r="B74" s="17"/>
      <c r="C74" s="17"/>
      <c r="D74" s="17"/>
      <c r="E74" s="17"/>
      <c r="F74" s="17"/>
    </row>
    <row r="75" spans="1:6" hidden="1" x14ac:dyDescent="0.25">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D4" zoomScaleNormal="100" workbookViewId="0">
      <selection activeCell="F8" sqref="F8"/>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9.36328125" customWidth="1"/>
    <col min="7" max="10" width="9.08984375" hidden="1" customWidth="1"/>
    <col min="11" max="13" width="0" hidden="1" customWidth="1"/>
  </cols>
  <sheetData>
    <row r="1" spans="1:6" ht="26.25" customHeight="1" x14ac:dyDescent="0.25">
      <c r="A1" s="137" t="s">
        <v>112</v>
      </c>
      <c r="B1" s="137"/>
      <c r="C1" s="137"/>
      <c r="D1" s="137"/>
      <c r="E1" s="137"/>
    </row>
    <row r="2" spans="1:6" ht="21" customHeight="1" x14ac:dyDescent="0.25">
      <c r="A2" s="3" t="s">
        <v>52</v>
      </c>
      <c r="B2" s="140" t="str">
        <f>'Summary and sign-off'!B2:F2</f>
        <v>Climate Change Commission</v>
      </c>
      <c r="C2" s="140"/>
      <c r="D2" s="140"/>
      <c r="E2" s="140"/>
    </row>
    <row r="3" spans="1:6" ht="21" customHeight="1" x14ac:dyDescent="0.25">
      <c r="A3" s="3" t="s">
        <v>113</v>
      </c>
      <c r="B3" s="140" t="str">
        <f>'Summary and sign-off'!B3:F3</f>
        <v>Joanna Hendy</v>
      </c>
      <c r="C3" s="140"/>
      <c r="D3" s="140"/>
      <c r="E3" s="140"/>
    </row>
    <row r="4" spans="1:6" ht="21" customHeight="1" x14ac:dyDescent="0.25">
      <c r="A4" s="3" t="s">
        <v>114</v>
      </c>
      <c r="B4" s="140">
        <f>'Summary and sign-off'!B4:F4</f>
        <v>44378</v>
      </c>
      <c r="C4" s="140"/>
      <c r="D4" s="140"/>
      <c r="E4" s="140"/>
    </row>
    <row r="5" spans="1:6" ht="21" customHeight="1" x14ac:dyDescent="0.25">
      <c r="A5" s="3" t="s">
        <v>115</v>
      </c>
      <c r="B5" s="140">
        <f>'Summary and sign-off'!B5:F5</f>
        <v>44742</v>
      </c>
      <c r="C5" s="140"/>
      <c r="D5" s="140"/>
      <c r="E5" s="140"/>
    </row>
    <row r="6" spans="1:6" ht="21" customHeight="1" x14ac:dyDescent="0.25">
      <c r="A6" s="3" t="s">
        <v>116</v>
      </c>
      <c r="B6" s="135" t="s">
        <v>84</v>
      </c>
      <c r="C6" s="135"/>
      <c r="D6" s="135"/>
      <c r="E6" s="135"/>
    </row>
    <row r="7" spans="1:6" ht="21" customHeight="1" x14ac:dyDescent="0.25">
      <c r="A7" s="3" t="s">
        <v>58</v>
      </c>
      <c r="B7" s="135" t="s">
        <v>86</v>
      </c>
      <c r="C7" s="135"/>
      <c r="D7" s="135"/>
      <c r="E7" s="135"/>
    </row>
    <row r="8" spans="1:6" ht="35.25" customHeight="1" x14ac:dyDescent="0.35">
      <c r="A8" s="150" t="s">
        <v>140</v>
      </c>
      <c r="B8" s="150"/>
      <c r="C8" s="151"/>
      <c r="D8" s="151"/>
      <c r="E8" s="151"/>
      <c r="F8" s="27"/>
    </row>
    <row r="9" spans="1:6" ht="35.25" customHeight="1" x14ac:dyDescent="0.35">
      <c r="A9" s="148" t="s">
        <v>141</v>
      </c>
      <c r="B9" s="149"/>
      <c r="C9" s="149"/>
      <c r="D9" s="149"/>
      <c r="E9" s="149"/>
      <c r="F9" s="27"/>
    </row>
    <row r="10" spans="1:6" ht="27" customHeight="1" x14ac:dyDescent="0.25">
      <c r="A10" s="24" t="s">
        <v>142</v>
      </c>
      <c r="B10" s="24" t="s">
        <v>65</v>
      </c>
      <c r="C10" s="24" t="s">
        <v>143</v>
      </c>
      <c r="D10" s="24" t="s">
        <v>144</v>
      </c>
      <c r="E10" s="24" t="s">
        <v>124</v>
      </c>
      <c r="F10" s="20"/>
    </row>
    <row r="11" spans="1:6" s="2" customFormat="1" hidden="1" x14ac:dyDescent="0.25">
      <c r="A11" s="100"/>
      <c r="B11" s="97"/>
      <c r="C11" s="101"/>
      <c r="D11" s="101"/>
      <c r="E11" s="102"/>
    </row>
    <row r="12" spans="1:6" s="2" customFormat="1" x14ac:dyDescent="0.25">
      <c r="A12" s="120"/>
      <c r="B12" s="121"/>
      <c r="C12" s="125" t="s">
        <v>172</v>
      </c>
      <c r="D12" s="125"/>
      <c r="E12" s="126"/>
    </row>
    <row r="13" spans="1:6" s="2" customFormat="1" x14ac:dyDescent="0.25">
      <c r="A13" s="120"/>
      <c r="B13" s="121"/>
      <c r="C13" s="125"/>
      <c r="D13" s="125"/>
      <c r="E13" s="126"/>
    </row>
    <row r="14" spans="1:6" s="2" customFormat="1" x14ac:dyDescent="0.25">
      <c r="A14" s="120"/>
      <c r="B14" s="121"/>
      <c r="C14" s="125"/>
      <c r="D14" s="125"/>
      <c r="E14" s="126"/>
    </row>
    <row r="15" spans="1:6" s="2" customFormat="1" x14ac:dyDescent="0.25">
      <c r="A15" s="120"/>
      <c r="B15" s="121"/>
      <c r="C15" s="125"/>
      <c r="D15" s="125"/>
      <c r="E15" s="126"/>
    </row>
    <row r="16" spans="1:6" s="2" customFormat="1" x14ac:dyDescent="0.25">
      <c r="A16" s="120"/>
      <c r="B16" s="121"/>
      <c r="C16" s="125"/>
      <c r="D16" s="125"/>
      <c r="E16" s="126"/>
    </row>
    <row r="17" spans="1:6" s="2" customFormat="1" x14ac:dyDescent="0.25">
      <c r="A17" s="120"/>
      <c r="B17" s="121"/>
      <c r="C17" s="125"/>
      <c r="D17" s="125"/>
      <c r="E17" s="126"/>
    </row>
    <row r="18" spans="1:6" s="2" customFormat="1" x14ac:dyDescent="0.25">
      <c r="A18" s="120"/>
      <c r="B18" s="121"/>
      <c r="C18" s="125"/>
      <c r="D18" s="125"/>
      <c r="E18" s="126"/>
    </row>
    <row r="19" spans="1:6" s="2" customFormat="1" x14ac:dyDescent="0.25">
      <c r="A19" s="120"/>
      <c r="B19" s="121"/>
      <c r="C19" s="125"/>
      <c r="D19" s="125"/>
      <c r="E19" s="126"/>
    </row>
    <row r="20" spans="1:6" s="2" customFormat="1" x14ac:dyDescent="0.25">
      <c r="A20" s="120"/>
      <c r="B20" s="121"/>
      <c r="C20" s="125"/>
      <c r="D20" s="125"/>
      <c r="E20" s="126"/>
    </row>
    <row r="21" spans="1:6" s="2" customFormat="1" x14ac:dyDescent="0.25">
      <c r="A21" s="120"/>
      <c r="B21" s="121"/>
      <c r="C21" s="125"/>
      <c r="D21" s="125"/>
      <c r="E21" s="126"/>
    </row>
    <row r="22" spans="1:6" s="2" customFormat="1" x14ac:dyDescent="0.25">
      <c r="A22" s="124"/>
      <c r="B22" s="121"/>
      <c r="C22" s="125"/>
      <c r="D22" s="125"/>
      <c r="E22" s="126"/>
    </row>
    <row r="23" spans="1:6" s="2" customFormat="1" x14ac:dyDescent="0.25">
      <c r="A23" s="124"/>
      <c r="B23" s="121"/>
      <c r="C23" s="125"/>
      <c r="D23" s="125"/>
      <c r="E23" s="126"/>
    </row>
    <row r="24" spans="1:6" s="2" customFormat="1" ht="11.25" hidden="1" customHeight="1" x14ac:dyDescent="0.25">
      <c r="A24" s="100"/>
      <c r="B24" s="97"/>
      <c r="C24" s="101"/>
      <c r="D24" s="101"/>
      <c r="E24" s="102"/>
    </row>
    <row r="25" spans="1:6" ht="34.5" customHeight="1" x14ac:dyDescent="0.25">
      <c r="A25" s="54" t="s">
        <v>145</v>
      </c>
      <c r="B25" s="63">
        <f>SUM(B11:B24)</f>
        <v>0</v>
      </c>
      <c r="C25" s="71" t="str">
        <f>IF(SUBTOTAL(3,B11:B24)=SUBTOTAL(103,B11:B24),'Summary and sign-off'!$A$48,'Summary and sign-off'!$A$49)</f>
        <v>Check - there are no hidden rows with data</v>
      </c>
      <c r="D25" s="141" t="str">
        <f>IF('Summary and sign-off'!F58='Summary and sign-off'!F54,'Summary and sign-off'!A51,'Summary and sign-off'!A50)</f>
        <v>Check - each entry provides sufficient information</v>
      </c>
      <c r="E25" s="141"/>
      <c r="F25" s="2"/>
    </row>
    <row r="26" spans="1:6" ht="13" x14ac:dyDescent="0.3">
      <c r="A26" s="18"/>
      <c r="B26" s="17"/>
      <c r="C26" s="17"/>
      <c r="D26" s="17"/>
      <c r="E26" s="17"/>
    </row>
    <row r="27" spans="1:6" ht="13" x14ac:dyDescent="0.3">
      <c r="A27" s="18" t="s">
        <v>76</v>
      </c>
      <c r="B27" s="19"/>
      <c r="C27" s="17"/>
      <c r="D27" s="17"/>
      <c r="E27" s="17"/>
    </row>
    <row r="28" spans="1:6" ht="12.75" customHeight="1" x14ac:dyDescent="0.25">
      <c r="A28" s="20" t="s">
        <v>146</v>
      </c>
      <c r="B28" s="20"/>
      <c r="C28" s="20"/>
      <c r="D28" s="20"/>
      <c r="E28" s="20"/>
    </row>
    <row r="29" spans="1:6" x14ac:dyDescent="0.25">
      <c r="A29" s="20" t="s">
        <v>147</v>
      </c>
      <c r="B29" s="20"/>
      <c r="C29" s="28"/>
      <c r="D29" s="28"/>
      <c r="E29" s="28"/>
    </row>
    <row r="30" spans="1:6" ht="13" x14ac:dyDescent="0.3">
      <c r="A30" s="20" t="s">
        <v>82</v>
      </c>
      <c r="B30" s="19"/>
      <c r="C30" s="17"/>
      <c r="D30" s="17"/>
      <c r="E30" s="17"/>
      <c r="F30" s="17"/>
    </row>
    <row r="31" spans="1:6" x14ac:dyDescent="0.25">
      <c r="A31" s="20" t="s">
        <v>148</v>
      </c>
      <c r="B31" s="20"/>
      <c r="C31" s="28"/>
      <c r="D31" s="28"/>
      <c r="E31" s="28"/>
    </row>
    <row r="32" spans="1:6" ht="12.75" customHeight="1" x14ac:dyDescent="0.25">
      <c r="A32" s="20" t="s">
        <v>149</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B1" zoomScale="90" zoomScaleNormal="90" workbookViewId="0">
      <selection activeCell="B7" sqref="B7:E7"/>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6.90625" customWidth="1"/>
    <col min="7" max="10" width="9.08984375" hidden="1" customWidth="1"/>
    <col min="11" max="13" width="0" hidden="1" customWidth="1"/>
    <col min="14" max="16384" width="9.08984375" hidden="1"/>
  </cols>
  <sheetData>
    <row r="1" spans="1:6" ht="26.25" customHeight="1" x14ac:dyDescent="0.25">
      <c r="A1" s="137" t="s">
        <v>112</v>
      </c>
      <c r="B1" s="137"/>
      <c r="C1" s="137"/>
      <c r="D1" s="137"/>
      <c r="E1" s="137"/>
    </row>
    <row r="2" spans="1:6" ht="21" customHeight="1" x14ac:dyDescent="0.25">
      <c r="A2" s="3" t="s">
        <v>52</v>
      </c>
      <c r="B2" s="140" t="str">
        <f>'Summary and sign-off'!B2:F2</f>
        <v>Climate Change Commission</v>
      </c>
      <c r="C2" s="140"/>
      <c r="D2" s="140"/>
      <c r="E2" s="140"/>
    </row>
    <row r="3" spans="1:6" ht="21" customHeight="1" x14ac:dyDescent="0.25">
      <c r="A3" s="3" t="s">
        <v>113</v>
      </c>
      <c r="B3" s="140" t="str">
        <f>'Summary and sign-off'!B3:F3</f>
        <v>Joanna Hendy</v>
      </c>
      <c r="C3" s="140"/>
      <c r="D3" s="140"/>
      <c r="E3" s="140"/>
    </row>
    <row r="4" spans="1:6" ht="21" customHeight="1" x14ac:dyDescent="0.25">
      <c r="A4" s="3" t="s">
        <v>114</v>
      </c>
      <c r="B4" s="140">
        <f>'Summary and sign-off'!B4:F4</f>
        <v>44378</v>
      </c>
      <c r="C4" s="140"/>
      <c r="D4" s="140"/>
      <c r="E4" s="140"/>
    </row>
    <row r="5" spans="1:6" ht="21" customHeight="1" x14ac:dyDescent="0.25">
      <c r="A5" s="3" t="s">
        <v>115</v>
      </c>
      <c r="B5" s="140">
        <f>'Summary and sign-off'!B5:F5</f>
        <v>44742</v>
      </c>
      <c r="C5" s="140"/>
      <c r="D5" s="140"/>
      <c r="E5" s="140"/>
    </row>
    <row r="6" spans="1:6" ht="21" customHeight="1" x14ac:dyDescent="0.25">
      <c r="A6" s="3" t="s">
        <v>116</v>
      </c>
      <c r="B6" s="135" t="s">
        <v>84</v>
      </c>
      <c r="C6" s="135"/>
      <c r="D6" s="135"/>
      <c r="E6" s="135"/>
      <c r="F6" s="23"/>
    </row>
    <row r="7" spans="1:6" ht="21" customHeight="1" x14ac:dyDescent="0.25">
      <c r="A7" s="3" t="s">
        <v>58</v>
      </c>
      <c r="B7" s="135" t="s">
        <v>86</v>
      </c>
      <c r="C7" s="135"/>
      <c r="D7" s="135"/>
      <c r="E7" s="135"/>
      <c r="F7" s="23"/>
    </row>
    <row r="8" spans="1:6" ht="35.25" customHeight="1" x14ac:dyDescent="0.25">
      <c r="A8" s="144" t="s">
        <v>150</v>
      </c>
      <c r="B8" s="144"/>
      <c r="C8" s="151"/>
      <c r="D8" s="151"/>
      <c r="E8" s="151"/>
    </row>
    <row r="9" spans="1:6" ht="35.25" customHeight="1" x14ac:dyDescent="0.25">
      <c r="A9" s="152" t="s">
        <v>151</v>
      </c>
      <c r="B9" s="153"/>
      <c r="C9" s="153"/>
      <c r="D9" s="153"/>
      <c r="E9" s="153"/>
    </row>
    <row r="10" spans="1:6" ht="27" customHeight="1" x14ac:dyDescent="0.25">
      <c r="A10" s="24" t="s">
        <v>120</v>
      </c>
      <c r="B10" s="24" t="s">
        <v>65</v>
      </c>
      <c r="C10" s="24" t="s">
        <v>152</v>
      </c>
      <c r="D10" s="24" t="s">
        <v>153</v>
      </c>
      <c r="E10" s="24" t="s">
        <v>124</v>
      </c>
      <c r="F10" s="20"/>
    </row>
    <row r="11" spans="1:6" s="2" customFormat="1" hidden="1" x14ac:dyDescent="0.25">
      <c r="A11" s="100"/>
      <c r="B11" s="97"/>
      <c r="C11" s="101"/>
      <c r="D11" s="101"/>
      <c r="E11" s="102"/>
    </row>
    <row r="12" spans="1:6" s="2" customFormat="1" x14ac:dyDescent="0.25">
      <c r="A12" s="120" t="s">
        <v>176</v>
      </c>
      <c r="B12" s="129">
        <v>264</v>
      </c>
      <c r="C12" s="125" t="s">
        <v>175</v>
      </c>
      <c r="D12" s="125" t="s">
        <v>173</v>
      </c>
      <c r="E12" s="126"/>
    </row>
    <row r="13" spans="1:6" s="2" customFormat="1" x14ac:dyDescent="0.25">
      <c r="A13" s="120" t="s">
        <v>176</v>
      </c>
      <c r="B13" s="129">
        <v>264</v>
      </c>
      <c r="C13" s="125" t="s">
        <v>175</v>
      </c>
      <c r="D13" s="125" t="s">
        <v>174</v>
      </c>
      <c r="E13" s="126"/>
    </row>
    <row r="14" spans="1:6" s="2" customFormat="1" x14ac:dyDescent="0.25">
      <c r="A14" s="133" t="s">
        <v>195</v>
      </c>
      <c r="B14" s="129">
        <v>8795</v>
      </c>
      <c r="C14" s="125" t="s">
        <v>177</v>
      </c>
      <c r="D14" s="125" t="s">
        <v>178</v>
      </c>
      <c r="E14" s="126"/>
    </row>
    <row r="15" spans="1:6" s="2" customFormat="1" x14ac:dyDescent="0.25">
      <c r="A15" s="133"/>
      <c r="B15" s="129"/>
      <c r="C15" s="125"/>
      <c r="D15" s="125"/>
      <c r="E15" s="126"/>
    </row>
    <row r="16" spans="1:6" s="2" customFormat="1" x14ac:dyDescent="0.25">
      <c r="A16" s="120"/>
      <c r="B16" s="121"/>
      <c r="C16" s="125"/>
      <c r="D16" s="125"/>
      <c r="E16" s="126"/>
    </row>
    <row r="17" spans="1:6" s="2" customFormat="1" x14ac:dyDescent="0.25">
      <c r="A17" s="120"/>
      <c r="B17" s="121"/>
      <c r="C17" s="125"/>
      <c r="D17" s="125"/>
      <c r="E17" s="126"/>
    </row>
    <row r="18" spans="1:6" s="2" customFormat="1" x14ac:dyDescent="0.25">
      <c r="A18" s="120"/>
      <c r="B18" s="121"/>
      <c r="C18" s="125"/>
      <c r="D18" s="125"/>
      <c r="E18" s="126"/>
    </row>
    <row r="19" spans="1:6" s="2" customFormat="1" x14ac:dyDescent="0.25">
      <c r="A19" s="120"/>
      <c r="B19" s="121"/>
      <c r="C19" s="125"/>
      <c r="D19" s="125"/>
      <c r="E19" s="126"/>
    </row>
    <row r="20" spans="1:6" s="2" customFormat="1" x14ac:dyDescent="0.25">
      <c r="A20" s="120"/>
      <c r="B20" s="121"/>
      <c r="C20" s="125"/>
      <c r="D20" s="125"/>
      <c r="E20" s="126"/>
    </row>
    <row r="21" spans="1:6" s="2" customFormat="1" x14ac:dyDescent="0.25">
      <c r="A21" s="120"/>
      <c r="B21" s="121"/>
      <c r="C21" s="125"/>
      <c r="D21" s="125"/>
      <c r="E21" s="126"/>
    </row>
    <row r="22" spans="1:6" s="2" customFormat="1" x14ac:dyDescent="0.25">
      <c r="A22" s="124"/>
      <c r="B22" s="121"/>
      <c r="C22" s="125"/>
      <c r="D22" s="125"/>
      <c r="E22" s="126"/>
    </row>
    <row r="23" spans="1:6" s="2" customFormat="1" x14ac:dyDescent="0.25">
      <c r="A23" s="124"/>
      <c r="B23" s="121"/>
      <c r="C23" s="125"/>
      <c r="D23" s="125"/>
      <c r="E23" s="126"/>
    </row>
    <row r="24" spans="1:6" s="2" customFormat="1" hidden="1" x14ac:dyDescent="0.25">
      <c r="A24" s="100"/>
      <c r="B24" s="97"/>
      <c r="C24" s="101"/>
      <c r="D24" s="101"/>
      <c r="E24" s="102"/>
    </row>
    <row r="25" spans="1:6" ht="34.5" customHeight="1" x14ac:dyDescent="0.25">
      <c r="A25" s="54" t="s">
        <v>154</v>
      </c>
      <c r="B25" s="63">
        <f>SUM(B11:B24)</f>
        <v>9323</v>
      </c>
      <c r="C25" s="71" t="str">
        <f>IF(SUBTOTAL(3,B11:B24)=SUBTOTAL(103,B11:B24),'Summary and sign-off'!$A$48,'Summary and sign-off'!$A$49)</f>
        <v>Check - there are no hidden rows with data</v>
      </c>
      <c r="D25" s="141" t="str">
        <f>IF('Summary and sign-off'!F59='Summary and sign-off'!F54,'Summary and sign-off'!A51,'Summary and sign-off'!A50)</f>
        <v>Check - each entry provides sufficient information</v>
      </c>
      <c r="E25" s="141"/>
    </row>
    <row r="26" spans="1:6" ht="14.15" customHeight="1" x14ac:dyDescent="0.25">
      <c r="B26" s="17"/>
      <c r="C26" s="17"/>
      <c r="D26" s="17"/>
      <c r="E26" s="17"/>
    </row>
    <row r="27" spans="1:6" ht="13" x14ac:dyDescent="0.3">
      <c r="A27" s="18" t="s">
        <v>155</v>
      </c>
      <c r="B27" s="17"/>
      <c r="C27" s="17"/>
      <c r="D27" s="17"/>
      <c r="E27" s="17"/>
    </row>
    <row r="28" spans="1:6" ht="12.65" customHeight="1" x14ac:dyDescent="0.25">
      <c r="A28" s="20" t="s">
        <v>134</v>
      </c>
      <c r="B28" s="17"/>
      <c r="C28" s="17"/>
      <c r="D28" s="17"/>
      <c r="E28" s="17"/>
    </row>
    <row r="29" spans="1:6" ht="13" x14ac:dyDescent="0.3">
      <c r="A29" s="20" t="s">
        <v>82</v>
      </c>
      <c r="B29" s="19"/>
      <c r="C29" s="17"/>
      <c r="D29" s="17"/>
      <c r="E29" s="17"/>
      <c r="F29" s="17"/>
    </row>
    <row r="30" spans="1:6" x14ac:dyDescent="0.25">
      <c r="A30" s="20" t="s">
        <v>148</v>
      </c>
      <c r="C30" s="17"/>
      <c r="D30" s="17"/>
      <c r="E30" s="17"/>
      <c r="F30" s="17"/>
    </row>
    <row r="31" spans="1:6" ht="12.75" customHeight="1" x14ac:dyDescent="0.25">
      <c r="A31" s="20" t="s">
        <v>149</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5" zeroHeight="1" x14ac:dyDescent="0.25"/>
  <cols>
    <col min="1" max="1" width="35.6328125" customWidth="1"/>
    <col min="2" max="2" width="46.90625" customWidth="1"/>
    <col min="3" max="3" width="22.08984375" customWidth="1"/>
    <col min="4" max="4" width="25.453125" customWidth="1"/>
    <col min="5" max="6" width="35.6328125" customWidth="1"/>
    <col min="7" max="7" width="38" customWidth="1"/>
    <col min="8" max="10" width="9.08984375" hidden="1" customWidth="1"/>
    <col min="11" max="15" width="0" hidden="1" customWidth="1"/>
  </cols>
  <sheetData>
    <row r="1" spans="1:6" ht="26.25" customHeight="1" x14ac:dyDescent="0.25">
      <c r="A1" s="137" t="s">
        <v>156</v>
      </c>
      <c r="B1" s="137"/>
      <c r="C1" s="137"/>
      <c r="D1" s="137"/>
      <c r="E1" s="137"/>
      <c r="F1" s="137"/>
    </row>
    <row r="2" spans="1:6" ht="21" customHeight="1" x14ac:dyDescent="0.25">
      <c r="A2" s="3" t="s">
        <v>52</v>
      </c>
      <c r="B2" s="140" t="str">
        <f>'Summary and sign-off'!B2:F2</f>
        <v>Climate Change Commission</v>
      </c>
      <c r="C2" s="140"/>
      <c r="D2" s="140"/>
      <c r="E2" s="140"/>
      <c r="F2" s="140"/>
    </row>
    <row r="3" spans="1:6" ht="21" customHeight="1" x14ac:dyDescent="0.25">
      <c r="A3" s="3" t="s">
        <v>113</v>
      </c>
      <c r="B3" s="140" t="str">
        <f>'Summary and sign-off'!B3:F3</f>
        <v>Joanna Hendy</v>
      </c>
      <c r="C3" s="140"/>
      <c r="D3" s="140"/>
      <c r="E3" s="140"/>
      <c r="F3" s="140"/>
    </row>
    <row r="4" spans="1:6" ht="21" customHeight="1" x14ac:dyDescent="0.25">
      <c r="A4" s="3" t="s">
        <v>114</v>
      </c>
      <c r="B4" s="140">
        <f>'Summary and sign-off'!B4:F4</f>
        <v>44378</v>
      </c>
      <c r="C4" s="140"/>
      <c r="D4" s="140"/>
      <c r="E4" s="140"/>
      <c r="F4" s="140"/>
    </row>
    <row r="5" spans="1:6" ht="21" customHeight="1" x14ac:dyDescent="0.25">
      <c r="A5" s="3" t="s">
        <v>115</v>
      </c>
      <c r="B5" s="140">
        <f>'Summary and sign-off'!B5:F5</f>
        <v>44742</v>
      </c>
      <c r="C5" s="140"/>
      <c r="D5" s="140"/>
      <c r="E5" s="140"/>
      <c r="F5" s="140"/>
    </row>
    <row r="6" spans="1:6" ht="21" customHeight="1" x14ac:dyDescent="0.25">
      <c r="A6" s="3" t="s">
        <v>157</v>
      </c>
      <c r="B6" s="135" t="s">
        <v>83</v>
      </c>
      <c r="C6" s="135"/>
      <c r="D6" s="135"/>
      <c r="E6" s="135"/>
      <c r="F6" s="135"/>
    </row>
    <row r="7" spans="1:6" ht="21" customHeight="1" x14ac:dyDescent="0.25">
      <c r="A7" s="3" t="s">
        <v>58</v>
      </c>
      <c r="B7" s="135" t="s">
        <v>86</v>
      </c>
      <c r="C7" s="135"/>
      <c r="D7" s="135"/>
      <c r="E7" s="135"/>
      <c r="F7" s="135"/>
    </row>
    <row r="8" spans="1:6" ht="36" customHeight="1" x14ac:dyDescent="0.25">
      <c r="A8" s="144" t="s">
        <v>158</v>
      </c>
      <c r="B8" s="144"/>
      <c r="C8" s="144"/>
      <c r="D8" s="144"/>
      <c r="E8" s="144"/>
      <c r="F8" s="144"/>
    </row>
    <row r="9" spans="1:6" ht="36" customHeight="1" x14ac:dyDescent="0.25">
      <c r="A9" s="152" t="s">
        <v>159</v>
      </c>
      <c r="B9" s="153"/>
      <c r="C9" s="153"/>
      <c r="D9" s="153"/>
      <c r="E9" s="153"/>
      <c r="F9" s="153"/>
    </row>
    <row r="10" spans="1:6" ht="39" customHeight="1" x14ac:dyDescent="0.25">
      <c r="A10" s="24" t="s">
        <v>120</v>
      </c>
      <c r="B10" s="114" t="s">
        <v>160</v>
      </c>
      <c r="C10" s="114" t="s">
        <v>161</v>
      </c>
      <c r="D10" s="114" t="s">
        <v>162</v>
      </c>
      <c r="E10" s="114" t="s">
        <v>163</v>
      </c>
      <c r="F10" s="114" t="s">
        <v>164</v>
      </c>
    </row>
    <row r="11" spans="1:6" s="2" customFormat="1" hidden="1" x14ac:dyDescent="0.25">
      <c r="A11" s="96"/>
      <c r="B11" s="101"/>
      <c r="C11" s="103"/>
      <c r="D11" s="101"/>
      <c r="E11" s="104"/>
      <c r="F11" s="102"/>
    </row>
    <row r="12" spans="1:6" s="2" customFormat="1" ht="25" x14ac:dyDescent="0.25">
      <c r="A12" s="120"/>
      <c r="B12" s="127" t="s">
        <v>194</v>
      </c>
      <c r="C12" s="128"/>
      <c r="D12" s="127"/>
      <c r="E12" s="129"/>
      <c r="F12" s="130"/>
    </row>
    <row r="13" spans="1:6" s="2" customFormat="1" x14ac:dyDescent="0.25">
      <c r="A13" s="120"/>
      <c r="B13" s="127"/>
      <c r="C13" s="128"/>
      <c r="D13" s="127"/>
      <c r="E13" s="129"/>
      <c r="F13" s="130"/>
    </row>
    <row r="14" spans="1:6" s="2" customFormat="1" x14ac:dyDescent="0.25">
      <c r="A14" s="120"/>
      <c r="B14" s="127"/>
      <c r="C14" s="128"/>
      <c r="D14" s="127"/>
      <c r="E14" s="129"/>
      <c r="F14" s="130"/>
    </row>
    <row r="15" spans="1:6" s="2" customFormat="1" x14ac:dyDescent="0.25">
      <c r="A15" s="120"/>
      <c r="B15" s="127"/>
      <c r="C15" s="128"/>
      <c r="D15" s="127"/>
      <c r="E15" s="129"/>
      <c r="F15" s="130"/>
    </row>
    <row r="16" spans="1:6" s="2" customFormat="1" x14ac:dyDescent="0.25">
      <c r="A16" s="120"/>
      <c r="B16" s="127"/>
      <c r="C16" s="128"/>
      <c r="D16" s="127"/>
      <c r="E16" s="129"/>
      <c r="F16" s="130"/>
    </row>
    <row r="17" spans="1:7" s="2" customFormat="1" x14ac:dyDescent="0.25">
      <c r="A17" s="120"/>
      <c r="B17" s="127"/>
      <c r="C17" s="128"/>
      <c r="D17" s="127"/>
      <c r="E17" s="129"/>
      <c r="F17" s="130"/>
    </row>
    <row r="18" spans="1:7" s="2" customFormat="1" x14ac:dyDescent="0.25">
      <c r="A18" s="120"/>
      <c r="B18" s="127"/>
      <c r="C18" s="128"/>
      <c r="D18" s="127"/>
      <c r="E18" s="129"/>
      <c r="F18" s="130"/>
    </row>
    <row r="19" spans="1:7" s="2" customFormat="1" x14ac:dyDescent="0.25">
      <c r="A19" s="120"/>
      <c r="B19" s="127"/>
      <c r="C19" s="128"/>
      <c r="D19" s="127"/>
      <c r="E19" s="129"/>
      <c r="F19" s="130"/>
    </row>
    <row r="20" spans="1:7" s="2" customFormat="1" x14ac:dyDescent="0.25">
      <c r="A20" s="120"/>
      <c r="B20" s="127"/>
      <c r="C20" s="128"/>
      <c r="D20" s="127"/>
      <c r="E20" s="129"/>
      <c r="F20" s="130"/>
    </row>
    <row r="21" spans="1:7" s="2" customFormat="1" x14ac:dyDescent="0.25">
      <c r="A21" s="120"/>
      <c r="B21" s="127"/>
      <c r="C21" s="128"/>
      <c r="D21" s="127"/>
      <c r="E21" s="129"/>
      <c r="F21" s="130"/>
    </row>
    <row r="22" spans="1:7" s="2" customFormat="1" x14ac:dyDescent="0.25">
      <c r="A22" s="120"/>
      <c r="B22" s="127"/>
      <c r="C22" s="128"/>
      <c r="D22" s="127"/>
      <c r="E22" s="129"/>
      <c r="F22" s="130"/>
    </row>
    <row r="23" spans="1:7" s="2" customFormat="1" x14ac:dyDescent="0.25">
      <c r="A23" s="120"/>
      <c r="B23" s="127"/>
      <c r="C23" s="128"/>
      <c r="D23" s="127"/>
      <c r="E23" s="129"/>
      <c r="F23" s="130"/>
    </row>
    <row r="24" spans="1:7" s="2" customFormat="1" hidden="1" x14ac:dyDescent="0.25">
      <c r="A24" s="96"/>
      <c r="B24" s="101"/>
      <c r="C24" s="103"/>
      <c r="D24" s="101"/>
      <c r="E24" s="104"/>
      <c r="F24" s="102"/>
    </row>
    <row r="25" spans="1:7" ht="34.5" customHeight="1" x14ac:dyDescent="0.25">
      <c r="A25" s="115" t="s">
        <v>165</v>
      </c>
      <c r="B25" s="116" t="s">
        <v>166</v>
      </c>
      <c r="C25" s="117">
        <f>C26+C27</f>
        <v>0</v>
      </c>
      <c r="D25" s="118" t="str">
        <f>IF(SUBTOTAL(3,C11:C24)=SUBTOTAL(103,C11:C24),'Summary and sign-off'!$A$48,'Summary and sign-off'!$A$49)</f>
        <v>Check - there are no hidden rows with data</v>
      </c>
      <c r="E25" s="141" t="str">
        <f>IF('Summary and sign-off'!F60='Summary and sign-off'!F54,'Summary and sign-off'!A52,'Summary and sign-off'!A50)</f>
        <v>Not all lines have an entry for "Description", "Was the gift accepted?" and "Estimated value in NZ$"</v>
      </c>
      <c r="F25" s="141"/>
      <c r="G25" s="2"/>
    </row>
    <row r="26" spans="1:7" ht="25.5" customHeight="1" x14ac:dyDescent="0.35">
      <c r="A26" s="55"/>
      <c r="B26" s="56" t="s">
        <v>99</v>
      </c>
      <c r="C26" s="57">
        <f>COUNTIF(C11:C24,'Summary and sign-off'!A45)</f>
        <v>0</v>
      </c>
      <c r="D26" s="14"/>
      <c r="E26" s="15"/>
      <c r="F26" s="16"/>
    </row>
    <row r="27" spans="1:7" ht="25.5" customHeight="1" x14ac:dyDescent="0.35">
      <c r="A27" s="55"/>
      <c r="B27" s="56" t="s">
        <v>100</v>
      </c>
      <c r="C27" s="57">
        <f>COUNTIF(C11:C24,'Summary and sign-off'!A46)</f>
        <v>0</v>
      </c>
      <c r="D27" s="14"/>
      <c r="E27" s="15"/>
      <c r="F27" s="16"/>
    </row>
    <row r="28" spans="1:7" ht="13" x14ac:dyDescent="0.3">
      <c r="A28" s="17"/>
      <c r="B28" s="18"/>
      <c r="C28" s="17"/>
      <c r="D28" s="19"/>
      <c r="E28" s="19"/>
      <c r="F28" s="17"/>
    </row>
    <row r="29" spans="1:7" ht="13" x14ac:dyDescent="0.3">
      <c r="A29" s="18" t="s">
        <v>155</v>
      </c>
      <c r="B29" s="18"/>
      <c r="C29" s="18"/>
      <c r="D29" s="18"/>
      <c r="E29" s="18"/>
      <c r="F29" s="18"/>
    </row>
    <row r="30" spans="1:7" ht="12.65" customHeight="1" x14ac:dyDescent="0.25">
      <c r="A30" s="20" t="s">
        <v>134</v>
      </c>
      <c r="B30" s="17"/>
      <c r="C30" s="17"/>
      <c r="D30" s="17"/>
      <c r="E30" s="17"/>
    </row>
    <row r="31" spans="1:7" ht="13" x14ac:dyDescent="0.3">
      <c r="A31" s="20" t="s">
        <v>82</v>
      </c>
      <c r="B31" s="19"/>
      <c r="C31" s="17"/>
      <c r="D31" s="17"/>
      <c r="E31" s="17"/>
      <c r="F31" s="17"/>
    </row>
    <row r="32" spans="1:7" ht="13" x14ac:dyDescent="0.3">
      <c r="A32" s="20" t="s">
        <v>167</v>
      </c>
      <c r="B32" s="21"/>
      <c r="C32" s="21"/>
      <c r="D32" s="21"/>
      <c r="E32" s="21"/>
      <c r="F32" s="21"/>
    </row>
    <row r="33" spans="1:6" ht="12.75" customHeight="1" x14ac:dyDescent="0.25">
      <c r="A33" s="20" t="s">
        <v>168</v>
      </c>
      <c r="B33" s="17"/>
      <c r="C33" s="17"/>
      <c r="D33" s="17"/>
      <c r="E33" s="17"/>
      <c r="F33" s="17"/>
    </row>
    <row r="34" spans="1:6" ht="12.9" customHeight="1" x14ac:dyDescent="0.25">
      <c r="A34" s="20" t="s">
        <v>169</v>
      </c>
      <c r="B34" s="17"/>
      <c r="C34" s="17"/>
      <c r="D34" s="17"/>
      <c r="E34" s="17"/>
      <c r="F34" s="17"/>
    </row>
    <row r="35" spans="1:6" x14ac:dyDescent="0.25">
      <c r="A35" s="20" t="s">
        <v>170</v>
      </c>
      <c r="C35" s="17"/>
      <c r="D35" s="17"/>
      <c r="E35" s="17"/>
      <c r="F35" s="17"/>
    </row>
    <row r="36" spans="1:6" ht="12.75" customHeight="1" x14ac:dyDescent="0.25">
      <c r="A36" s="20" t="s">
        <v>149</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d" ma:contentTypeID="0x01010030ACD51CCDE8E24CB1E8E8993A5369C700B8E86C5E0033394882AE212DC5FE340E" ma:contentTypeVersion="42" ma:contentTypeDescription="Create a new document." ma:contentTypeScope="" ma:versionID="a654830b683d136ad52737abced15178">
  <xsd:schema xmlns:xsd="http://www.w3.org/2001/XMLSchema" xmlns:xs="http://www.w3.org/2001/XMLSchema" xmlns:p="http://schemas.microsoft.com/office/2006/metadata/properties" xmlns:ns2="02bffcbe-7cf8-467d-a91b-a3e0dbcae01e" xmlns:ns3="a9df0e0e-9b5b-47bc-81c1-d190dfb54f87" xmlns:ns4="b30672e7-690a-4c93-a50a-a028bc8f475d" xmlns:ns5="70761194-623b-4751-a0da-29ad6551f95e" xmlns:ns6="04e1bcbe-cb8b-4847-8cd0-d70d65ebef14" xmlns:ns7="f12a4863-2e7e-439e-ac91-f44950423e7e" targetNamespace="http://schemas.microsoft.com/office/2006/metadata/properties" ma:root="true" ma:fieldsID="eaaafb770bc355e3165e58baad2496bc" ns2:_="" ns3:_="" ns4:_="" ns5:_="" ns6:_="" ns7:_="">
    <xsd:import namespace="02bffcbe-7cf8-467d-a91b-a3e0dbcae01e"/>
    <xsd:import namespace="a9df0e0e-9b5b-47bc-81c1-d190dfb54f87"/>
    <xsd:import namespace="b30672e7-690a-4c93-a50a-a028bc8f475d"/>
    <xsd:import namespace="70761194-623b-4751-a0da-29ad6551f95e"/>
    <xsd:import namespace="04e1bcbe-cb8b-4847-8cd0-d70d65ebef14"/>
    <xsd:import namespace="f12a4863-2e7e-439e-ac91-f44950423e7e"/>
    <xsd:element name="properties">
      <xsd:complexType>
        <xsd:sequence>
          <xsd:element name="documentManagement">
            <xsd:complexType>
              <xsd:all>
                <xsd:element ref="ns2:DocumentType" minOccurs="0"/>
                <xsd:element ref="ns3:Narrative" minOccurs="0"/>
                <xsd:element ref="ns4:OTDocID" minOccurs="0"/>
                <xsd:element ref="ns4:OTModifiedBy" minOccurs="0"/>
                <xsd:element ref="ns4:LegacyMetadata" minOccurs="0"/>
                <xsd:element ref="ns4:OTCreatedBy"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5:Activity" minOccurs="0"/>
                <xsd:element ref="ns5:Function" minOccurs="0"/>
                <xsd:element ref="ns5:Subactivity" minOccurs="0"/>
                <xsd:element ref="ns5:Year" minOccurs="0"/>
                <xsd:element ref="ns5:Project" minOccurs="0"/>
                <xsd:element ref="ns5:AggregationNarrative" minOccurs="0"/>
                <xsd:element ref="ns5:Case" minOccurs="0"/>
                <xsd:element ref="ns5:CategoryName" minOccurs="0"/>
                <xsd:element ref="ns5:CategoryValue" minOccurs="0"/>
                <xsd:element ref="ns5:Category" minOccurs="0"/>
                <xsd:element ref="ns3:PraText1" minOccurs="0"/>
                <xsd:element ref="ns3:PraText2" minOccurs="0"/>
                <xsd:element ref="ns5:PRAType" minOccurs="0"/>
                <xsd:element ref="ns3:AggregationStatus" minOccurs="0"/>
                <xsd:element ref="ns6:MediaServiceMetadata" minOccurs="0"/>
                <xsd:element ref="ns6:MediaServiceFastMetadata" minOccurs="0"/>
                <xsd:element ref="ns6:MediaServiceAutoKeyPoints" minOccurs="0"/>
                <xsd:element ref="ns6:MediaServiceKeyPoints" minOccurs="0"/>
                <xsd:element ref="ns7:_dlc_DocId" minOccurs="0"/>
                <xsd:element ref="ns7:_dlc_DocIdUrl" minOccurs="0"/>
                <xsd:element ref="ns7:_dlc_DocIdPersistId"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element name="PraText1" ma:index="32" nillable="true" ma:displayName="PRA Text 1" ma:hidden="true" ma:internalName="PraText10" ma:readOnly="false">
      <xsd:simpleType>
        <xsd:restriction base="dms:Text">
          <xsd:maxLength value="255"/>
        </xsd:restriction>
      </xsd:simpleType>
    </xsd:element>
    <xsd:element name="PraText2" ma:index="33" nillable="true" ma:displayName="PRA Text 2" ma:hidden="true" ma:internalName="PraText20" ma:readOnly="false">
      <xsd:simpleType>
        <xsd:restriction base="dms:Text">
          <xsd:maxLength value="255"/>
        </xsd:restriction>
      </xsd:simpleType>
    </xsd:element>
    <xsd:element name="AggregationStatus" ma:index="35"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schema>
  <xsd:schema xmlns:xsd="http://www.w3.org/2001/XMLSchema" xmlns:xs="http://www.w3.org/2001/XMLSchema" xmlns:dms="http://schemas.microsoft.com/office/2006/documentManagement/types" xmlns:pc="http://schemas.microsoft.com/office/infopath/2007/PartnerControls" targetNamespace="b30672e7-690a-4c93-a50a-a028bc8f475d" elementFormDefault="qualified">
    <xsd:import namespace="http://schemas.microsoft.com/office/2006/documentManagement/types"/>
    <xsd:import namespace="http://schemas.microsoft.com/office/infopath/2007/PartnerControls"/>
    <xsd:element name="OTDocID" ma:index="10" nillable="true" ma:displayName="OTDocID" ma:internalName="OTDocID" ma:readOnly="false">
      <xsd:simpleType>
        <xsd:restriction base="dms:Text">
          <xsd:maxLength value="255"/>
        </xsd:restriction>
      </xsd:simpleType>
    </xsd:element>
    <xsd:element name="OTModifiedBy" ma:index="11" nillable="true" ma:displayName="OTModifiedBy" ma:internalName="OTModifiedBy" ma:readOnly="false">
      <xsd:simpleType>
        <xsd:restriction base="dms:Text">
          <xsd:maxLength value="255"/>
        </xsd:restriction>
      </xsd:simpleType>
    </xsd:element>
    <xsd:element name="LegacyMetadata" ma:index="12" nillable="true" ma:displayName="LegacyMetadata" ma:internalName="LegacyMetadata">
      <xsd:simpleType>
        <xsd:restriction base="dms:Note"/>
      </xsd:simpleType>
    </xsd:element>
    <xsd:element name="OTCreatedBy" ma:index="13" nillable="true" ma:displayName="OTCreatedBy" ma:internalName="OTCreated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Activity" ma:index="22" nillable="true" ma:displayName="Activity" ma:default="Planning and Reporting" ma:format="Dropdown" ma:internalName="Activity">
      <xsd:simpleType>
        <xsd:union memberTypes="dms:Text">
          <xsd:simpleType>
            <xsd:restriction base="dms:Choice">
              <xsd:enumeration value="Planning and Reporting"/>
            </xsd:restriction>
          </xsd:simpleType>
        </xsd:union>
      </xsd:simpleType>
    </xsd:element>
    <xsd:element name="Function" ma:index="23" nillable="true" ma:displayName="Function" ma:default="Governance and Strategic Management" ma:format="Dropdown" ma:hidden="true" ma:internalName="Function" ma:readOnly="false">
      <xsd:simpleType>
        <xsd:union memberTypes="dms:Text">
          <xsd:simpleType>
            <xsd:restriction base="dms:Choice">
              <xsd:enumeration value="Governance and Strategic Management"/>
            </xsd:restriction>
          </xsd:simpleType>
        </xsd:union>
      </xsd:simpleType>
    </xsd:element>
    <xsd:element name="Subactivity" ma:index="24" nillable="true" ma:displayName="Subactivity" ma:format="Dropdown" ma:internalName="Subactivity">
      <xsd:simpleType>
        <xsd:union memberTypes="dms:Text">
          <xsd:simpleType>
            <xsd:restriction base="dms:Choice">
              <xsd:enumeration value="Annual Report"/>
              <xsd:enumeration value="Budget Bid"/>
              <xsd:enumeration value="KPIs"/>
              <xsd:enumeration value="SOI"/>
              <xsd:enumeration value="SPE"/>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NA" ma:format="Dropdown" ma:hidden="true" ma:internalName="Case" ma:readOnly="false">
      <xsd:simpleType>
        <xsd:restriction base="dms:Choice">
          <xsd:enumeration value="NA"/>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format="Dropdown" ma:internalName="CategoryValue">
      <xsd:simpleType>
        <xsd:union memberTypes="dms:Text">
          <xsd:simpleType>
            <xsd:restriction base="dms:Choice">
              <xsd:enumeration value="FY 19-20"/>
              <xsd:enumeration value="FY 20-21"/>
            </xsd:restriction>
          </xsd:simpleType>
        </xsd:union>
      </xsd:simpleType>
    </xsd:element>
    <xsd:element name="Category" ma:index="31" nillable="true" ma:displayName="Category" ma:hidden="true" ma:internalName="Category" ma:readOnly="false">
      <xsd:simpleType>
        <xsd:restriction base="dms:Text">
          <xsd:maxLength value="255"/>
        </xsd:restriction>
      </xsd:simpleType>
    </xsd:element>
    <xsd:element name="PRAType" ma:index="34" nillable="true" ma:displayName="PRA Type" ma:hidden="true" ma:internalName="PRA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e1bcbe-cb8b-4847-8cd0-d70d65ebef14" elementFormDefault="qualified">
    <xsd:import namespace="http://schemas.microsoft.com/office/2006/documentManagement/types"/>
    <xsd:import namespace="http://schemas.microsoft.com/office/infopath/2007/PartnerControls"/>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3" nillable="true" ma:displayName="Tags" ma:internalName="MediaServiceAutoTags"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MediaServiceLocation" ma:index="4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_dlc_DocId" ma:index="40" nillable="true" ma:displayName="Document ID Value" ma:description="The value of the document ID assigned to this item." ma:internalName="_dlc_DocId" ma:readOnly="true">
      <xsd:simpleType>
        <xsd:restriction base="dms:Text"/>
      </xsd:simpleType>
    </xsd:element>
    <xsd:element name="_dlc_DocIdUrl" ma:index="4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f12a4863-2e7e-439e-ac91-f44950423e7e">CX73TTN7C2TW-66804438-790</_dlc_DocId>
    <_dlc_DocIdUrl xmlns="f12a4863-2e7e-439e-ac91-f44950423e7e">
      <Url>https://climatechangegovt.sharepoint.com/sites/Governance/_layouts/15/DocIdRedir.aspx?ID=CX73TTN7C2TW-66804438-790</Url>
      <Description>CX73TTN7C2TW-66804438-790</Description>
    </_dlc_DocIdUrl>
    <LegacyMetadata xmlns="b30672e7-690a-4c93-a50a-a028bc8f475d" xsi:nil="true"/>
    <OTModifiedBy xmlns="b30672e7-690a-4c93-a50a-a028bc8f475d" xsi:nil="true"/>
    <Activity xmlns="70761194-623b-4751-a0da-29ad6551f95e">Planning and Reporting</Activity>
    <Function xmlns="70761194-623b-4751-a0da-29ad6551f95e">Governance and Strategic Management</Function>
    <PraText1 xmlns="a9df0e0e-9b5b-47bc-81c1-d190dfb54f87" xsi:nil="true"/>
    <Year xmlns="70761194-623b-4751-a0da-29ad6551f95e" xsi:nil="true"/>
    <CategoryName xmlns="70761194-623b-4751-a0da-29ad6551f95e" xsi:nil="true"/>
    <CategoryValue xmlns="70761194-623b-4751-a0da-29ad6551f95e" xsi:nil="true"/>
    <AggregationStatus xmlns="a9df0e0e-9b5b-47bc-81c1-d190dfb54f87">Normal</AggregationStatus>
    <Narrative xmlns="a9df0e0e-9b5b-47bc-81c1-d190dfb54f87" xsi:nil="true"/>
    <PraText5 xmlns="a9df0e0e-9b5b-47bc-81c1-d190dfb54f87" xsi:nil="true"/>
    <PRAType xmlns="70761194-623b-4751-a0da-29ad6551f95e" xsi:nil="true"/>
    <PraDate3 xmlns="a9df0e0e-9b5b-47bc-81c1-d190dfb54f87" xsi:nil="true"/>
    <PraDateTrigger xmlns="a9df0e0e-9b5b-47bc-81c1-d190dfb54f87" xsi:nil="true"/>
    <Project xmlns="70761194-623b-4751-a0da-29ad6551f95e" xsi:nil="true"/>
    <PraText4 xmlns="a9df0e0e-9b5b-47bc-81c1-d190dfb54f87" xsi:nil="true"/>
    <Subactivity xmlns="70761194-623b-4751-a0da-29ad6551f95e" xsi:nil="true"/>
    <PraDateDisposal xmlns="a9df0e0e-9b5b-47bc-81c1-d190dfb54f87" xsi:nil="true"/>
    <PraDate2 xmlns="a9df0e0e-9b5b-47bc-81c1-d190dfb54f87" xsi:nil="true"/>
    <Category xmlns="70761194-623b-4751-a0da-29ad6551f95e" xsi:nil="true"/>
    <PraText3 xmlns="a9df0e0e-9b5b-47bc-81c1-d190dfb54f87" xsi:nil="true"/>
    <DocumentType xmlns="02bffcbe-7cf8-467d-a91b-a3e0dbcae01e" xsi:nil="true"/>
    <AggregationNarrative xmlns="70761194-623b-4751-a0da-29ad6551f95e" xsi:nil="true"/>
    <Case xmlns="70761194-623b-4751-a0da-29ad6551f95e">NA</Case>
    <OTDocID xmlns="b30672e7-690a-4c93-a50a-a028bc8f475d" xsi:nil="true"/>
    <OTCreatedBy xmlns="b30672e7-690a-4c93-a50a-a028bc8f475d" xsi:nil="true"/>
    <PraDate1 xmlns="a9df0e0e-9b5b-47bc-81c1-d190dfb54f87" xsi:nil="true"/>
    <PraText2 xmlns="a9df0e0e-9b5b-47bc-81c1-d190dfb54f8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C066FA-B619-4D34-B23E-75DD204D2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ffcbe-7cf8-467d-a91b-a3e0dbcae01e"/>
    <ds:schemaRef ds:uri="a9df0e0e-9b5b-47bc-81c1-d190dfb54f87"/>
    <ds:schemaRef ds:uri="b30672e7-690a-4c93-a50a-a028bc8f475d"/>
    <ds:schemaRef ds:uri="70761194-623b-4751-a0da-29ad6551f95e"/>
    <ds:schemaRef ds:uri="04e1bcbe-cb8b-4847-8cd0-d70d65ebef14"/>
    <ds:schemaRef ds:uri="f12a4863-2e7e-439e-ac91-f44950423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2006/documentManagement/types"/>
    <ds:schemaRef ds:uri="http://purl.org/dc/terms/"/>
    <ds:schemaRef ds:uri="a9df0e0e-9b5b-47bc-81c1-d190dfb54f87"/>
    <ds:schemaRef ds:uri="http://schemas.microsoft.com/office/infopath/2007/PartnerControls"/>
    <ds:schemaRef ds:uri="http://www.w3.org/XML/1998/namespace"/>
    <ds:schemaRef ds:uri="http://purl.org/dc/dcmitype/"/>
    <ds:schemaRef ds:uri="b30672e7-690a-4c93-a50a-a028bc8f475d"/>
    <ds:schemaRef ds:uri="02bffcbe-7cf8-467d-a91b-a3e0dbcae01e"/>
    <ds:schemaRef ds:uri="04e1bcbe-cb8b-4847-8cd0-d70d65ebef14"/>
    <ds:schemaRef ds:uri="http://purl.org/dc/elements/1.1/"/>
    <ds:schemaRef ds:uri="http://schemas.openxmlformats.org/package/2006/metadata/core-properties"/>
    <ds:schemaRef ds:uri="f12a4863-2e7e-439e-ac91-f44950423e7e"/>
    <ds:schemaRef ds:uri="70761194-623b-4751-a0da-29ad6551f95e"/>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Anne Jonathan</cp:lastModifiedBy>
  <cp:revision/>
  <dcterms:created xsi:type="dcterms:W3CDTF">2010-10-17T20:59:02Z</dcterms:created>
  <dcterms:modified xsi:type="dcterms:W3CDTF">2022-07-28T23:14:58Z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0x01010030ACD51CCDE8E24CB1E8E8993A5369C700B8E86C5E0033394882AE212DC5FE340E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f9f2d73b-c074-4413-a961-a7cd1b1cdec7</vt:lpwstr>
  </property>
  <property fmtid="{D5CDD505-2E9C-101B-9397-08002B2CF9AE}" pid="10" name="SharedWithUsers">
    <vt:lpwstr>87;#Ken Smart;#157;#Nehalkumar patel</vt:lpwstr>
  </property>
</Properties>
</file>